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jpg" ContentType="image/jpeg"/>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pivotTables/pivotTable1.xml" ContentType="application/vnd.openxmlformats-officedocument.spreadsheetml.pivotTable+xml"/>
  <Override PartName="/xl/pivotTables/pivotTable2.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codeName="{4D1C537B-E38A-612A-F078-A93A15B4B7F4}"/>
  <workbookPr codeName="ThisWorkbook" defaultThemeVersion="166925"/>
  <xr:revisionPtr revIDLastSave="0" documentId="8_{1F473FBD-F045-4B5E-8B4A-54488B049BA3}" xr6:coauthVersionLast="47" xr6:coauthVersionMax="47" xr10:uidLastSave="{00000000-0000-0000-0000-000000000000}"/>
  <bookViews>
    <workbookView xWindow="-29070" yWindow="8220" windowWidth="29145" windowHeight="17880" tabRatio="1000" activeTab="4" xr2:uid="{73D45ACE-FBB1-4105-8CD1-0C9D1A254664}"/>
  </bookViews>
  <sheets>
    <sheet name="FRONT PAGE" sheetId="7" r:id="rId1"/>
    <sheet name="MAIN" sheetId="1" r:id="rId2"/>
    <sheet name="GEOGRAPHIC" sheetId="3" r:id="rId3"/>
    <sheet name="STATISTICAL" sheetId="4" r:id="rId4"/>
    <sheet name="METADATA LOG " sheetId="12" r:id="rId5"/>
    <sheet name="CONTACTS" sheetId="2" r:id="rId6"/>
    <sheet name="LOOK UP LISTS" sheetId="5" r:id="rId7"/>
    <sheet name="REPORTS" sheetId="9" r:id="rId8"/>
    <sheet name="SENDAI MAPPING" sheetId="10" r:id="rId9"/>
    <sheet name="STAT MAPPING TEMPLATE" sheetId="19" r:id="rId10"/>
    <sheet name="NEW RECORD" sheetId="14" r:id="rId11"/>
    <sheet name="DATA TO BE IDENTIFIED" sheetId="20" r:id="rId12"/>
    <sheet name="DATA EXPORT" sheetId="15" r:id="rId13"/>
    <sheet name="DEFINITIONS" sheetId="16" r:id="rId14"/>
  </sheets>
  <externalReferences>
    <externalReference r:id="rId15"/>
  </externalReferences>
  <definedNames>
    <definedName name="_xlcn.WorksheetConnection_AnguillaDisasterMetadataCatalogue_v1.xlsmtbl_Metadata_Main1" hidden="1">tbl_Metadata_Main[]</definedName>
    <definedName name="_xlcn.WorksheetConnection_AnguillaDisasterMetadataCatalogue_v1.xlsmtbl_Stat_Variables1" hidden="1">tbl_Stat_Variables</definedName>
    <definedName name="Datasets" localSheetId="11">OFFSET([1]MAIN!$B$5, 0, 0, COUNTA ([1]MAIN!$B$5:$B$255))</definedName>
    <definedName name="Datasets" localSheetId="9">OFFSET(MAIN!$B$5, 0, 0, COUNTA (MAIN!$B$5:$B$256))</definedName>
    <definedName name="Datasets">OFFSET(MAIN!$B$5, 0, 0, COUNTA (MAIN!$B$5:$B$256))</definedName>
    <definedName name="Name_CI_PresentationFormCode" localSheetId="11">[1]!CI_PresentationFormCode[[#Headers],[CI_PresentationFormCode]]</definedName>
    <definedName name="Name_CI_PresentationFormCode" localSheetId="9">CI_PresentationFormCode[[#Headers],[CI_PresentationFormCode]]</definedName>
    <definedName name="Name_CI_PresentationFormCode">CI_PresentationFormCode[[#Headers],[CI_PresentationFormCode]]</definedName>
    <definedName name="Name_Data_Main_Description" localSheetId="11">[1]!tbl_Metadata_Main[[#All],[Unique Identifier ]:[Conforms To ]]</definedName>
    <definedName name="Name_Data_Main_Description" localSheetId="9">tbl_Metadata_Main[[#All],[Unique Identifier ]:[Conforms To ]]</definedName>
    <definedName name="Name_Data_Main_Description">tbl_Metadata_Main[[#All],[Unique Identifier ]:[Conforms To ]]</definedName>
    <definedName name="Name_DS_AssociationTypeCode" localSheetId="11">[1]!DS_AssociationTypeCode[[#Headers],[DS_AssociationTypeCode]]</definedName>
    <definedName name="Name_DS_AssociationTypeCode" localSheetId="9">DS_AssociationTypeCode[[#Headers],[DS_AssociationTypeCode]]</definedName>
    <definedName name="Name_DS_AssociationTypeCode">DS_AssociationTypeCode[[#Headers],[DS_AssociationTypeCode]]</definedName>
    <definedName name="Name_DS_InitiativeTypeCode" localSheetId="11">[1]!DS_InitiativeTypeCode[[#Headers],[DS_InitiativeTypeCode]]</definedName>
    <definedName name="Name_DS_InitiativeTypeCode" localSheetId="9">DS_InitiativeTypeCode[[#Headers],[DS_InitiativeTypeCode]]</definedName>
    <definedName name="Name_DS_InitiativeTypeCode">DS_InitiativeTypeCode[[#Headers],[DS_InitiativeTypeCode]]</definedName>
    <definedName name="Name_MD_AccrualMethod" localSheetId="11">[1]!MD_AccrualMethod[[#Headers],[MD_AccrualMethod]]</definedName>
    <definedName name="Name_MD_AccrualMethod" localSheetId="9">MD_AccrualMethod[[#Headers],[MD_AccrualMethod]]</definedName>
    <definedName name="Name_MD_AccrualMethod">MD_AccrualMethod[[#Headers],[MD_AccrualMethod]]</definedName>
    <definedName name="Name_MD_AccrualPolicy" localSheetId="11">[1]!MD_AccrualMethod[[#Headers],[MD_AccrualMethod]]</definedName>
    <definedName name="Name_MD_AccrualPolicy" localSheetId="9">MD_AccrualMethod[[#Headers],[MD_AccrualMethod]]</definedName>
    <definedName name="Name_MD_AccrualPolicy">MD_AccrualMethod[[#Headers],[MD_AccrualMethod]]</definedName>
    <definedName name="Name_MD_CellGeometryCode" localSheetId="11">[1]!MD_CellGeometryCode[[#Headers],[MD_CellGeometryCode]]</definedName>
    <definedName name="Name_MD_CellGeometryCode" localSheetId="9">MD_CellGeometryCode[[#Headers],[MD_CellGeometryCode]]</definedName>
    <definedName name="Name_MD_CellGeometryCode">MD_CellGeometryCode[[#Headers],[MD_CellGeometryCode]]</definedName>
    <definedName name="Name_MD_ClassificationCode" localSheetId="11">[1]!MD_ClassificationCode[[#Headers],[MD_ClassificationCode]]</definedName>
    <definedName name="Name_MD_ClassificationCode" localSheetId="9">MD_ClassificationCode[[#Headers],[MD_ClassificationCode]]</definedName>
    <definedName name="Name_MD_ClassificationCode">MD_ClassificationCode[[#Headers],[MD_ClassificationCode]]</definedName>
    <definedName name="Name_MD_CoverageContentTypeCode" localSheetId="11">[1]!MD_CoverageContentTypeCode[[#Headers],[MD_CoverageContentTypeCode]]</definedName>
    <definedName name="Name_MD_CoverageContentTypeCode" localSheetId="9">MD_CoverageContentTypeCode[[#Headers],[MD_CoverageContentTypeCode]]</definedName>
    <definedName name="Name_MD_CoverageContentTypeCode">MD_CoverageContentTypeCode[[#Headers],[MD_CoverageContentTypeCode]]</definedName>
    <definedName name="Name_MD_DimensionNameTypeCode" localSheetId="11">[1]!MD_DimensionNameTypeCode[[#Headers],[MD_DimensionNameTypeCode]]</definedName>
    <definedName name="Name_MD_DimensionNameTypeCode" localSheetId="9">MD_DimensionNameTypeCode[[#Headers],[MD_DimensionNameTypeCode]]</definedName>
    <definedName name="Name_MD_DimensionNameTypeCode">MD_DimensionNameTypeCode[[#Headers],[MD_DimensionNameTypeCode]]</definedName>
    <definedName name="Name_MD_File_Format" localSheetId="11">[1]!MD_FileFormats[[#Headers],[MD_File Format]]</definedName>
    <definedName name="Name_MD_File_Format" localSheetId="9">MD_FileFormats[[#Headers],[MD_File Format]]</definedName>
    <definedName name="Name_MD_File_Format">MD_FileFormats[[#Headers],[MD_File Format]]</definedName>
    <definedName name="Name_MD_GeometricObjectTypeCode" localSheetId="11">[1]!MD_GeometricObjectTypeCode[[#Headers],[MD_GeometricObjectTypeCode]]</definedName>
    <definedName name="Name_MD_GeometricObjectTypeCode" localSheetId="9">MD_GeometricObjectTypeCode[[#Headers],[MD_GeometricObjectTypeCode]]</definedName>
    <definedName name="Name_MD_GeometricObjectTypeCode">MD_GeometricObjectTypeCode[[#Headers],[MD_GeometricObjectTypeCode]]</definedName>
    <definedName name="Name_MD_KeywordTypeCode" localSheetId="11">[1]!Table4[[#Headers],[MD_KeywordTypeCode]]</definedName>
    <definedName name="Name_MD_KeywordTypeCode" localSheetId="9">Table4[[#Headers],[MD_KeywordTypeCode]]</definedName>
    <definedName name="Name_MD_KeywordTypeCode">Table4[[#Headers],[MD_KeywordTypeCode]]</definedName>
    <definedName name="Name_MD_MaintenanceFrequencyCode" localSheetId="11">[1]!MD_MaintenanceFrequencyCode[[#Headers],[MD_MaintenanceFrequencyCode]]</definedName>
    <definedName name="Name_MD_MaintenanceFrequencyCode" localSheetId="9">MD_MaintenanceFrequencyCode[[#Headers],[MD_MaintenanceFrequencyCode]]</definedName>
    <definedName name="Name_MD_MaintenanceFrequencyCode">MD_MaintenanceFrequencyCode[[#Headers],[MD_MaintenanceFrequencyCode]]</definedName>
    <definedName name="Name_MD_Medium" localSheetId="11">[1]!MD_Medium[[#Headers],[MD_Medium]]</definedName>
    <definedName name="Name_MD_Medium" localSheetId="9">MD_Medium[[#Headers],[MD_Medium]]</definedName>
    <definedName name="Name_MD_Medium">MD_Medium[[#Headers],[MD_Medium]]</definedName>
    <definedName name="Name_MD_ProgressCode" localSheetId="11">[1]!MD_ProgressCode[[#Headers],[MD_ProgressCode]]</definedName>
    <definedName name="Name_MD_ProgressCode" localSheetId="9">MD_ProgressCode[[#Headers],[MD_ProgressCode]]</definedName>
    <definedName name="Name_MD_ProgressCode">MD_ProgressCode[[#Headers],[MD_ProgressCode]]</definedName>
    <definedName name="Name_MD_ReferenceSystemTypeCode" localSheetId="11">[1]!MDReferenceSystemTypeCode[[#Headers],[MD_ReferenceSystemTypeCode]]</definedName>
    <definedName name="Name_MD_ReferenceSystemTypeCode" localSheetId="9">MDReferenceSystemTypeCode[[#Headers],[MD_ReferenceSystemTypeCode]]</definedName>
    <definedName name="Name_MD_ReferenceSystemTypeCode">MDReferenceSystemTypeCode[[#Headers],[MD_ReferenceSystemTypeCode]]</definedName>
    <definedName name="Name_MD_ResearchInstrument" localSheetId="11">[1]!MD_ResearchInstrument[[#Headers],[MD_ResearchInstrument]]</definedName>
    <definedName name="Name_MD_ResearchInstrument" localSheetId="9">MD_ResearchInstrument[[#Headers],[MD_ResearchInstrument]]</definedName>
    <definedName name="Name_MD_ResearchInstrument">MD_ResearchInstrument[[#Headers],[MD_ResearchInstrument]]</definedName>
    <definedName name="Name_MD_RestrictionCode" localSheetId="11">[1]!MD_RestrictionCode[[#Headers],[MD_RestrictionCode]]</definedName>
    <definedName name="Name_MD_RestrictionCode" localSheetId="9">MD_RestrictionCode[[#Headers],[MD_RestrictionCode]]</definedName>
    <definedName name="Name_MD_RestrictionCode">MD_RestrictionCode[[#Headers],[MD_RestrictionCode]]</definedName>
    <definedName name="Name_MD_SpatialRepresentationTypeCode" localSheetId="11">[1]!MD_SpatialRepresentationTypeCode[[#Headers],[MD_SpatialRepresentationTypeCode]]</definedName>
    <definedName name="Name_MD_SpatialRepresentationTypeCode" localSheetId="9">MD_SpatialRepresentationTypeCode[[#Headers],[MD_SpatialRepresentationTypeCode]]</definedName>
    <definedName name="Name_MD_SpatialRepresentationTypeCode">MD_SpatialRepresentationTypeCode[[#Headers],[MD_SpatialRepresentationTypeCode]]</definedName>
    <definedName name="Name_MD_TopicCategoryCode" localSheetId="11">[1]!MD_TopicCategoryCode[[#Headers],[MD_TopicCategoryCode]]</definedName>
    <definedName name="Name_MD_TopicCategoryCode" localSheetId="9">MD_TopicCategoryCode[[#Headers],[MD_TopicCategoryCode]]</definedName>
    <definedName name="Name_MD_TopicCategoryCode">MD_TopicCategoryCode[[#Headers],[MD_TopicCategoryCode]]</definedName>
    <definedName name="Name_MD_TopologyLevelCode" localSheetId="11">[1]!MD_TopologyLevelCode[[#Headers],[MD_TopologyLevelCode]]</definedName>
    <definedName name="Name_MD_TopologyLevelCode" localSheetId="9">MD_TopologyLevelCode[[#Headers],[MD_TopologyLevelCode]]</definedName>
    <definedName name="Name_MD_TopologyLevelCode">MD_TopologyLevelCode[[#Headers],[MD_TopologyLevelCode]]</definedName>
    <definedName name="Name_SpatialRepresentationTypeCode" localSheetId="11">[1]!tbl_MD_SpatialRepresentationTypeCode[[#Headers],[SpatialRepresentationTypeCode]]</definedName>
    <definedName name="Name_SpatialRepresentationTypeCode" localSheetId="9">tbl_MD_SpatialRepresentationTypeCode[[#Headers],[SpatialRepresentationTypeCode]]</definedName>
    <definedName name="Name_SpatialRepresentationTypeCode">tbl_MD_SpatialRepresentationTypeCode[[#Headers],[SpatialRepresentationTypeCode]]</definedName>
    <definedName name="Name_Title" localSheetId="11">[1]!tbl_Metadata_Main[[#All],[Title ]]</definedName>
    <definedName name="Name_Title" localSheetId="9">tbl_Metadata_Main[[#All],[Title ]]</definedName>
    <definedName name="Name_Title">tbl_Metadata_Main[[#All],[Title ]]</definedName>
    <definedName name="_xlnm.Print_Area" localSheetId="8">'SENDAI MAPPING'!$A$1:$L$92</definedName>
    <definedName name="Range_Main_Description" localSheetId="11">[1]!tbl_Metadata_Main[[#All],[Unique Identifier ]:[Conforms To ]]</definedName>
    <definedName name="Range_Main_Description" localSheetId="9">tbl_Metadata_Main[[#All],[Unique Identifier ]:[Conforms To ]]</definedName>
    <definedName name="Range_Main_Description">tbl_Metadata_Main[[#All],[Unique Identifier ]:[Conforms To ]]</definedName>
  </definedNames>
  <calcPr calcId="191029"/>
  <pivotCaches>
    <pivotCache cacheId="0" r:id="rId16"/>
  </pivotCaches>
  <extLst>
    <ext xmlns:x15="http://schemas.microsoft.com/office/spreadsheetml/2010/11/main" uri="{140A7094-0E35-4892-8432-C4D2E57EDEB5}">
      <x15:workbookPr chartTrackingRefBase="1"/>
    </ext>
    <ext xmlns:x15="http://schemas.microsoft.com/office/spreadsheetml/2010/11/main" uri="{FCE2AD5D-F65C-4FA6-A056-5C36A1767C68}">
      <x15:dataModel>
        <x15:modelTables>
          <x15:modelTable id="tbl_Metadata_Main" name="tbl_Metadata_Main" connection="WorksheetConnection_AnguillaDisasterMetadataCatalogue_v1.xlsm!tbl_Metadata_Main"/>
          <x15:modelTable id="tbl_Stat_Variables" name="tbl_Stat_Variables" connection="WorksheetConnection_AnguillaDisasterMetadataCatalogue_v1.xlsm!tbl_Stat_Variables"/>
        </x15:modelTables>
        <x15:modelRelationships>
          <x15:modelRelationship fromTable="tbl_Stat_Variables" fromColumn="ID" toTable="tbl_Metadata_Main" toColumn="Unique Identifier"/>
        </x15:modelRelationship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5" i="19" l="1"/>
  <c r="I15" i="19"/>
  <c r="F15" i="19"/>
  <c r="E15" i="19"/>
  <c r="J14" i="19"/>
  <c r="I14" i="19"/>
  <c r="F14" i="19"/>
  <c r="E14" i="19"/>
  <c r="J13" i="19"/>
  <c r="I13" i="19"/>
  <c r="F13" i="19"/>
  <c r="E13" i="19"/>
  <c r="J12" i="19"/>
  <c r="I12" i="19"/>
  <c r="F12" i="19"/>
  <c r="E12" i="19"/>
  <c r="J11" i="19"/>
  <c r="I11" i="19"/>
  <c r="F11" i="19"/>
  <c r="E11" i="19"/>
  <c r="J10" i="19"/>
  <c r="I10" i="19"/>
  <c r="F10" i="19"/>
  <c r="E10" i="19"/>
  <c r="J8" i="19"/>
  <c r="I8" i="19"/>
  <c r="F8" i="19"/>
  <c r="E8" i="19"/>
  <c r="J7" i="19"/>
  <c r="F7" i="19"/>
  <c r="E7" i="19"/>
  <c r="J6" i="19"/>
  <c r="F6" i="19"/>
  <c r="E6" i="19"/>
  <c r="J5" i="19"/>
  <c r="F5" i="19"/>
  <c r="E5" i="19"/>
  <c r="J4" i="19"/>
  <c r="I4" i="19"/>
  <c r="F4" i="19"/>
  <c r="E4" i="19"/>
  <c r="J92" i="10"/>
  <c r="I92" i="10"/>
  <c r="F92" i="10"/>
  <c r="E92" i="10"/>
  <c r="F91" i="10"/>
  <c r="E91" i="10"/>
  <c r="J90" i="10"/>
  <c r="I90" i="10"/>
  <c r="F90" i="10"/>
  <c r="E90" i="10"/>
  <c r="F89" i="10"/>
  <c r="E89" i="10"/>
  <c r="F88" i="10"/>
  <c r="E88" i="10"/>
  <c r="E87" i="10"/>
  <c r="J86" i="10"/>
  <c r="I86" i="10"/>
  <c r="F86" i="10"/>
  <c r="E86" i="10"/>
  <c r="E85" i="10"/>
  <c r="E84" i="10"/>
  <c r="E83" i="10"/>
  <c r="E82" i="10"/>
  <c r="E81" i="10"/>
  <c r="J80" i="10"/>
  <c r="I80" i="10"/>
  <c r="F80" i="10"/>
  <c r="E80" i="10"/>
  <c r="J78" i="10"/>
  <c r="I78" i="10"/>
  <c r="F78" i="10"/>
  <c r="E78" i="10"/>
  <c r="J77" i="10"/>
  <c r="I77" i="10"/>
  <c r="F77" i="10"/>
  <c r="E77" i="10"/>
  <c r="F76" i="10"/>
  <c r="E76" i="10"/>
  <c r="J75" i="10"/>
  <c r="I75" i="10"/>
  <c r="F75" i="10"/>
  <c r="E75" i="10"/>
  <c r="J73" i="10"/>
  <c r="I73" i="10"/>
  <c r="F73" i="10"/>
  <c r="E73" i="10"/>
  <c r="J72" i="10"/>
  <c r="I72" i="10"/>
  <c r="F72" i="10"/>
  <c r="E72" i="10"/>
  <c r="J71" i="10"/>
  <c r="I71" i="10"/>
  <c r="F71" i="10"/>
  <c r="E71" i="10"/>
  <c r="J70" i="10"/>
  <c r="I70" i="10"/>
  <c r="F70" i="10"/>
  <c r="E70" i="10"/>
  <c r="J69" i="10"/>
  <c r="I69" i="10"/>
  <c r="F69" i="10"/>
  <c r="E69" i="10"/>
  <c r="F67" i="10"/>
  <c r="E67" i="10"/>
  <c r="F66" i="10"/>
  <c r="E66" i="10"/>
  <c r="F65" i="10"/>
  <c r="E65" i="10"/>
  <c r="F64" i="10"/>
  <c r="E64" i="10"/>
  <c r="F63" i="10"/>
  <c r="E63" i="10"/>
  <c r="F62" i="10"/>
  <c r="E62" i="10"/>
  <c r="F61" i="10"/>
  <c r="E61" i="10"/>
  <c r="F60" i="10"/>
  <c r="E60" i="10"/>
  <c r="F59" i="10"/>
  <c r="E59" i="10"/>
  <c r="F58" i="10"/>
  <c r="E58" i="10"/>
  <c r="F57" i="10"/>
  <c r="E57" i="10"/>
  <c r="F56" i="10"/>
  <c r="E56" i="10"/>
  <c r="F55" i="10"/>
  <c r="E55" i="10"/>
  <c r="F54" i="10"/>
  <c r="E54" i="10"/>
  <c r="F53" i="10"/>
  <c r="E53" i="10"/>
  <c r="F52" i="10"/>
  <c r="E52" i="10"/>
  <c r="F51" i="10"/>
  <c r="E51" i="10"/>
  <c r="F50" i="10"/>
  <c r="E50" i="10"/>
  <c r="J49" i="10"/>
  <c r="I49" i="10"/>
  <c r="F49" i="10"/>
  <c r="E49" i="10"/>
  <c r="J48" i="10"/>
  <c r="I48" i="10"/>
  <c r="F48" i="10"/>
  <c r="E48" i="10"/>
  <c r="J47" i="10"/>
  <c r="I47" i="10"/>
  <c r="F47" i="10"/>
  <c r="E47" i="10"/>
  <c r="J46" i="10"/>
  <c r="I46" i="10"/>
  <c r="F46" i="10"/>
  <c r="E46" i="10"/>
  <c r="J45" i="10"/>
  <c r="I45" i="10"/>
  <c r="F45" i="10"/>
  <c r="E45" i="10"/>
  <c r="J44" i="10"/>
  <c r="I44" i="10"/>
  <c r="F44" i="10"/>
  <c r="E44" i="10"/>
  <c r="J42" i="10"/>
  <c r="I42" i="10"/>
  <c r="F42" i="10"/>
  <c r="E42" i="10"/>
  <c r="J41" i="10"/>
  <c r="I41" i="10"/>
  <c r="F41" i="10"/>
  <c r="E41" i="10"/>
  <c r="J40" i="10"/>
  <c r="I40" i="10"/>
  <c r="F40" i="10"/>
  <c r="E40" i="10"/>
  <c r="J39" i="10"/>
  <c r="I39" i="10"/>
  <c r="F39" i="10"/>
  <c r="E39" i="10"/>
  <c r="J38" i="10"/>
  <c r="I38" i="10"/>
  <c r="F38" i="10"/>
  <c r="E38" i="10"/>
  <c r="J37" i="10"/>
  <c r="I37" i="10"/>
  <c r="F37" i="10"/>
  <c r="E37" i="10"/>
  <c r="J35" i="10"/>
  <c r="I35" i="10"/>
  <c r="F35" i="10"/>
  <c r="E35" i="10"/>
  <c r="F34" i="10"/>
  <c r="E34" i="10"/>
  <c r="F33" i="10"/>
  <c r="E33" i="10"/>
  <c r="F32" i="10"/>
  <c r="E32" i="10"/>
  <c r="F31" i="10"/>
  <c r="E31" i="10"/>
  <c r="F30" i="10"/>
  <c r="E30" i="10"/>
  <c r="F29" i="10"/>
  <c r="E29" i="10"/>
  <c r="J28" i="10"/>
  <c r="I28" i="10"/>
  <c r="F28" i="10"/>
  <c r="E28" i="10"/>
  <c r="J27" i="10"/>
  <c r="I27" i="10"/>
  <c r="F27" i="10"/>
  <c r="E27" i="10"/>
  <c r="F26" i="10"/>
  <c r="E26" i="10"/>
  <c r="F25" i="10"/>
  <c r="E25" i="10"/>
  <c r="J24" i="10"/>
  <c r="I24" i="10"/>
  <c r="F24" i="10"/>
  <c r="E24" i="10"/>
  <c r="J23" i="10"/>
  <c r="I23" i="10"/>
  <c r="F23" i="10"/>
  <c r="E23" i="10"/>
  <c r="J22" i="10"/>
  <c r="I22" i="10"/>
  <c r="F22" i="10"/>
  <c r="E22" i="10"/>
  <c r="J21" i="10"/>
  <c r="I21" i="10"/>
  <c r="F21" i="10"/>
  <c r="E21" i="10"/>
  <c r="J20" i="10"/>
  <c r="I20" i="10"/>
  <c r="F20" i="10"/>
  <c r="E20" i="10"/>
  <c r="J19" i="10"/>
  <c r="I19" i="10"/>
  <c r="F19" i="10"/>
  <c r="E19" i="10"/>
  <c r="J18" i="10"/>
  <c r="I18" i="10"/>
  <c r="F18" i="10"/>
  <c r="E18" i="10"/>
  <c r="J17" i="10"/>
  <c r="I17" i="10"/>
  <c r="F17" i="10"/>
  <c r="E17" i="10"/>
  <c r="J16" i="10"/>
  <c r="I16" i="10"/>
  <c r="F16" i="10"/>
  <c r="E16" i="10"/>
  <c r="J15" i="10"/>
  <c r="I15" i="10"/>
  <c r="F15" i="10"/>
  <c r="E15" i="10"/>
  <c r="J14" i="10"/>
  <c r="I14" i="10"/>
  <c r="F14" i="10"/>
  <c r="E14" i="10"/>
  <c r="J13" i="10"/>
  <c r="I13" i="10"/>
  <c r="F13" i="10"/>
  <c r="E13" i="10"/>
  <c r="J12" i="10"/>
  <c r="I12" i="10"/>
  <c r="F12" i="10"/>
  <c r="E12" i="10"/>
  <c r="J11" i="10"/>
  <c r="I11" i="10"/>
  <c r="F11" i="10"/>
  <c r="E11" i="10"/>
  <c r="J10" i="10"/>
  <c r="I10" i="10"/>
  <c r="F10" i="10"/>
  <c r="E10" i="10"/>
  <c r="J8" i="10"/>
  <c r="I8" i="10"/>
  <c r="F8" i="10"/>
  <c r="E8" i="10"/>
  <c r="J7" i="10"/>
  <c r="F7" i="10"/>
  <c r="E7" i="10"/>
  <c r="J6" i="10"/>
  <c r="F6" i="10"/>
  <c r="E6" i="10"/>
  <c r="J5" i="10"/>
  <c r="F5" i="10"/>
  <c r="E5" i="10"/>
  <c r="J4" i="10"/>
  <c r="I4" i="10"/>
  <c r="F4" i="10"/>
  <c r="E4" i="10"/>
  <c r="E4" i="5"/>
  <c r="C4" i="5"/>
  <c r="C3" i="5"/>
  <c r="I2" i="5"/>
  <c r="O255" i="12"/>
  <c r="N255" i="12"/>
  <c r="M255" i="12"/>
  <c r="L255" i="12"/>
  <c r="B255" i="12"/>
  <c r="A255" i="12"/>
  <c r="O254" i="12"/>
  <c r="N254" i="12"/>
  <c r="M254" i="12"/>
  <c r="L254" i="12"/>
  <c r="B254" i="12"/>
  <c r="A254" i="12"/>
  <c r="O253" i="12"/>
  <c r="N253" i="12"/>
  <c r="M253" i="12"/>
  <c r="L253" i="12"/>
  <c r="B253" i="12"/>
  <c r="A253" i="12"/>
  <c r="O252" i="12"/>
  <c r="N252" i="12"/>
  <c r="M252" i="12"/>
  <c r="L252" i="12"/>
  <c r="B252" i="12"/>
  <c r="A252" i="12"/>
  <c r="O251" i="12"/>
  <c r="N251" i="12"/>
  <c r="M251" i="12"/>
  <c r="L251" i="12"/>
  <c r="B251" i="12"/>
  <c r="A251" i="12"/>
  <c r="O250" i="12"/>
  <c r="N250" i="12"/>
  <c r="M250" i="12"/>
  <c r="L250" i="12"/>
  <c r="B250" i="12"/>
  <c r="A250" i="12"/>
  <c r="O249" i="12"/>
  <c r="N249" i="12"/>
  <c r="M249" i="12"/>
  <c r="L249" i="12"/>
  <c r="B249" i="12"/>
  <c r="A249" i="12"/>
  <c r="O248" i="12"/>
  <c r="N248" i="12"/>
  <c r="M248" i="12"/>
  <c r="L248" i="12"/>
  <c r="B248" i="12"/>
  <c r="A248" i="12"/>
  <c r="O247" i="12"/>
  <c r="N247" i="12"/>
  <c r="M247" i="12"/>
  <c r="L247" i="12"/>
  <c r="B247" i="12"/>
  <c r="A247" i="12"/>
  <c r="O246" i="12"/>
  <c r="N246" i="12"/>
  <c r="M246" i="12"/>
  <c r="L246" i="12"/>
  <c r="B246" i="12"/>
  <c r="A246" i="12"/>
  <c r="O245" i="12"/>
  <c r="N245" i="12"/>
  <c r="M245" i="12"/>
  <c r="L245" i="12"/>
  <c r="B245" i="12"/>
  <c r="A245" i="12"/>
  <c r="O244" i="12"/>
  <c r="N244" i="12"/>
  <c r="M244" i="12"/>
  <c r="L244" i="12"/>
  <c r="B244" i="12"/>
  <c r="A244" i="12"/>
  <c r="O243" i="12"/>
  <c r="N243" i="12"/>
  <c r="M243" i="12"/>
  <c r="L243" i="12"/>
  <c r="B243" i="12"/>
  <c r="A243" i="12"/>
  <c r="O242" i="12"/>
  <c r="N242" i="12"/>
  <c r="M242" i="12"/>
  <c r="L242" i="12"/>
  <c r="B242" i="12"/>
  <c r="A242" i="12"/>
  <c r="O241" i="12"/>
  <c r="N241" i="12"/>
  <c r="M241" i="12"/>
  <c r="L241" i="12"/>
  <c r="B241" i="12"/>
  <c r="A241" i="12"/>
  <c r="O240" i="12"/>
  <c r="N240" i="12"/>
  <c r="M240" i="12"/>
  <c r="L240" i="12"/>
  <c r="B240" i="12"/>
  <c r="A240" i="12"/>
  <c r="O239" i="12"/>
  <c r="N239" i="12"/>
  <c r="M239" i="12"/>
  <c r="L239" i="12"/>
  <c r="B239" i="12"/>
  <c r="A239" i="12"/>
  <c r="O238" i="12"/>
  <c r="N238" i="12"/>
  <c r="M238" i="12"/>
  <c r="L238" i="12"/>
  <c r="B238" i="12"/>
  <c r="A238" i="12"/>
  <c r="O237" i="12"/>
  <c r="N237" i="12"/>
  <c r="M237" i="12"/>
  <c r="L237" i="12"/>
  <c r="B237" i="12"/>
  <c r="A237" i="12"/>
  <c r="O236" i="12"/>
  <c r="N236" i="12"/>
  <c r="M236" i="12"/>
  <c r="L236" i="12"/>
  <c r="B236" i="12"/>
  <c r="A236" i="12"/>
  <c r="O235" i="12"/>
  <c r="N235" i="12"/>
  <c r="M235" i="12"/>
  <c r="L235" i="12"/>
  <c r="B235" i="12"/>
  <c r="A235" i="12"/>
  <c r="O234" i="12"/>
  <c r="N234" i="12"/>
  <c r="M234" i="12"/>
  <c r="L234" i="12"/>
  <c r="B234" i="12"/>
  <c r="A234" i="12"/>
  <c r="O233" i="12"/>
  <c r="N233" i="12"/>
  <c r="M233" i="12"/>
  <c r="L233" i="12"/>
  <c r="B233" i="12"/>
  <c r="A233" i="12"/>
  <c r="O232" i="12"/>
  <c r="N232" i="12"/>
  <c r="M232" i="12"/>
  <c r="L232" i="12"/>
  <c r="B232" i="12"/>
  <c r="A232" i="12"/>
  <c r="O231" i="12"/>
  <c r="N231" i="12"/>
  <c r="M231" i="12"/>
  <c r="L231" i="12"/>
  <c r="B231" i="12"/>
  <c r="A231" i="12"/>
  <c r="O230" i="12"/>
  <c r="N230" i="12"/>
  <c r="M230" i="12"/>
  <c r="L230" i="12"/>
  <c r="B230" i="12"/>
  <c r="A230" i="12"/>
  <c r="O229" i="12"/>
  <c r="N229" i="12"/>
  <c r="M229" i="12"/>
  <c r="L229" i="12"/>
  <c r="B229" i="12"/>
  <c r="A229" i="12"/>
  <c r="O228" i="12"/>
  <c r="N228" i="12"/>
  <c r="M228" i="12"/>
  <c r="L228" i="12"/>
  <c r="B228" i="12"/>
  <c r="A228" i="12"/>
  <c r="O227" i="12"/>
  <c r="N227" i="12"/>
  <c r="M227" i="12"/>
  <c r="L227" i="12"/>
  <c r="B227" i="12"/>
  <c r="A227" i="12"/>
  <c r="O226" i="12"/>
  <c r="N226" i="12"/>
  <c r="M226" i="12"/>
  <c r="L226" i="12"/>
  <c r="B226" i="12"/>
  <c r="A226" i="12"/>
  <c r="O225" i="12"/>
  <c r="N225" i="12"/>
  <c r="M225" i="12"/>
  <c r="L225" i="12"/>
  <c r="B225" i="12"/>
  <c r="A225" i="12"/>
  <c r="O224" i="12"/>
  <c r="N224" i="12"/>
  <c r="M224" i="12"/>
  <c r="L224" i="12"/>
  <c r="B224" i="12"/>
  <c r="A224" i="12"/>
  <c r="O223" i="12"/>
  <c r="N223" i="12"/>
  <c r="M223" i="12"/>
  <c r="L223" i="12"/>
  <c r="B223" i="12"/>
  <c r="A223" i="12"/>
  <c r="O222" i="12"/>
  <c r="N222" i="12"/>
  <c r="M222" i="12"/>
  <c r="L222" i="12"/>
  <c r="B222" i="12"/>
  <c r="A222" i="12"/>
  <c r="O221" i="12"/>
  <c r="N221" i="12"/>
  <c r="M221" i="12"/>
  <c r="L221" i="12"/>
  <c r="B221" i="12"/>
  <c r="A221" i="12"/>
  <c r="O220" i="12"/>
  <c r="N220" i="12"/>
  <c r="M220" i="12"/>
  <c r="L220" i="12"/>
  <c r="B220" i="12"/>
  <c r="A220" i="12"/>
  <c r="O219" i="12"/>
  <c r="N219" i="12"/>
  <c r="M219" i="12"/>
  <c r="L219" i="12"/>
  <c r="B219" i="12"/>
  <c r="A219" i="12"/>
  <c r="O218" i="12"/>
  <c r="N218" i="12"/>
  <c r="M218" i="12"/>
  <c r="L218" i="12"/>
  <c r="B218" i="12"/>
  <c r="A218" i="12"/>
  <c r="O217" i="12"/>
  <c r="N217" i="12"/>
  <c r="M217" i="12"/>
  <c r="L217" i="12"/>
  <c r="B217" i="12"/>
  <c r="A217" i="12"/>
  <c r="O216" i="12"/>
  <c r="N216" i="12"/>
  <c r="M216" i="12"/>
  <c r="L216" i="12"/>
  <c r="B216" i="12"/>
  <c r="A216" i="12"/>
  <c r="O215" i="12"/>
  <c r="N215" i="12"/>
  <c r="M215" i="12"/>
  <c r="L215" i="12"/>
  <c r="B215" i="12"/>
  <c r="A215" i="12"/>
  <c r="O214" i="12"/>
  <c r="N214" i="12"/>
  <c r="M214" i="12"/>
  <c r="L214" i="12"/>
  <c r="B214" i="12"/>
  <c r="A214" i="12"/>
  <c r="O213" i="12"/>
  <c r="N213" i="12"/>
  <c r="M213" i="12"/>
  <c r="L213" i="12"/>
  <c r="B213" i="12"/>
  <c r="A213" i="12"/>
  <c r="O212" i="12"/>
  <c r="N212" i="12"/>
  <c r="M212" i="12"/>
  <c r="L212" i="12"/>
  <c r="B212" i="12"/>
  <c r="A212" i="12"/>
  <c r="O211" i="12"/>
  <c r="N211" i="12"/>
  <c r="M211" i="12"/>
  <c r="L211" i="12"/>
  <c r="B211" i="12"/>
  <c r="A211" i="12"/>
  <c r="O210" i="12"/>
  <c r="N210" i="12"/>
  <c r="M210" i="12"/>
  <c r="L210" i="12"/>
  <c r="B210" i="12"/>
  <c r="A210" i="12"/>
  <c r="O209" i="12"/>
  <c r="N209" i="12"/>
  <c r="M209" i="12"/>
  <c r="L209" i="12"/>
  <c r="B209" i="12"/>
  <c r="A209" i="12"/>
  <c r="O208" i="12"/>
  <c r="N208" i="12"/>
  <c r="M208" i="12"/>
  <c r="L208" i="12"/>
  <c r="B208" i="12"/>
  <c r="A208" i="12"/>
  <c r="O207" i="12"/>
  <c r="N207" i="12"/>
  <c r="M207" i="12"/>
  <c r="L207" i="12"/>
  <c r="B207" i="12"/>
  <c r="A207" i="12"/>
  <c r="O206" i="12"/>
  <c r="N206" i="12"/>
  <c r="M206" i="12"/>
  <c r="L206" i="12"/>
  <c r="B206" i="12"/>
  <c r="A206" i="12"/>
  <c r="O205" i="12"/>
  <c r="N205" i="12"/>
  <c r="M205" i="12"/>
  <c r="L205" i="12"/>
  <c r="B205" i="12"/>
  <c r="A205" i="12"/>
  <c r="O204" i="12"/>
  <c r="N204" i="12"/>
  <c r="M204" i="12"/>
  <c r="L204" i="12"/>
  <c r="B204" i="12"/>
  <c r="A204" i="12"/>
  <c r="O203" i="12"/>
  <c r="N203" i="12"/>
  <c r="M203" i="12"/>
  <c r="L203" i="12"/>
  <c r="B203" i="12"/>
  <c r="A203" i="12"/>
  <c r="O202" i="12"/>
  <c r="N202" i="12"/>
  <c r="M202" i="12"/>
  <c r="L202" i="12"/>
  <c r="B202" i="12"/>
  <c r="A202" i="12"/>
  <c r="O201" i="12"/>
  <c r="N201" i="12"/>
  <c r="M201" i="12"/>
  <c r="L201" i="12"/>
  <c r="B201" i="12"/>
  <c r="A201" i="12"/>
  <c r="O200" i="12"/>
  <c r="N200" i="12"/>
  <c r="M200" i="12"/>
  <c r="L200" i="12"/>
  <c r="B200" i="12"/>
  <c r="A200" i="12"/>
  <c r="O199" i="12"/>
  <c r="N199" i="12"/>
  <c r="M199" i="12"/>
  <c r="L199" i="12"/>
  <c r="B199" i="12"/>
  <c r="A199" i="12"/>
  <c r="O198" i="12"/>
  <c r="N198" i="12"/>
  <c r="M198" i="12"/>
  <c r="L198" i="12"/>
  <c r="B198" i="12"/>
  <c r="A198" i="12"/>
  <c r="O197" i="12"/>
  <c r="N197" i="12"/>
  <c r="M197" i="12"/>
  <c r="L197" i="12"/>
  <c r="B197" i="12"/>
  <c r="A197" i="12"/>
  <c r="O196" i="12"/>
  <c r="N196" i="12"/>
  <c r="M196" i="12"/>
  <c r="L196" i="12"/>
  <c r="B196" i="12"/>
  <c r="A196" i="12"/>
  <c r="O195" i="12"/>
  <c r="N195" i="12"/>
  <c r="M195" i="12"/>
  <c r="L195" i="12"/>
  <c r="B195" i="12"/>
  <c r="A195" i="12"/>
  <c r="O194" i="12"/>
  <c r="N194" i="12"/>
  <c r="M194" i="12"/>
  <c r="L194" i="12"/>
  <c r="B194" i="12"/>
  <c r="A194" i="12"/>
  <c r="O193" i="12"/>
  <c r="N193" i="12"/>
  <c r="M193" i="12"/>
  <c r="L193" i="12"/>
  <c r="B193" i="12"/>
  <c r="A193" i="12"/>
  <c r="O192" i="12"/>
  <c r="N192" i="12"/>
  <c r="M192" i="12"/>
  <c r="L192" i="12"/>
  <c r="B192" i="12"/>
  <c r="A192" i="12"/>
  <c r="O191" i="12"/>
  <c r="N191" i="12"/>
  <c r="M191" i="12"/>
  <c r="L191" i="12"/>
  <c r="B191" i="12"/>
  <c r="A191" i="12"/>
  <c r="O190" i="12"/>
  <c r="N190" i="12"/>
  <c r="M190" i="12"/>
  <c r="L190" i="12"/>
  <c r="B190" i="12"/>
  <c r="A190" i="12"/>
  <c r="O189" i="12"/>
  <c r="N189" i="12"/>
  <c r="M189" i="12"/>
  <c r="L189" i="12"/>
  <c r="B189" i="12"/>
  <c r="A189" i="12"/>
  <c r="O188" i="12"/>
  <c r="N188" i="12"/>
  <c r="M188" i="12"/>
  <c r="L188" i="12"/>
  <c r="B188" i="12"/>
  <c r="A188" i="12"/>
  <c r="O187" i="12"/>
  <c r="N187" i="12"/>
  <c r="M187" i="12"/>
  <c r="L187" i="12"/>
  <c r="B187" i="12"/>
  <c r="A187" i="12"/>
  <c r="O186" i="12"/>
  <c r="N186" i="12"/>
  <c r="M186" i="12"/>
  <c r="L186" i="12"/>
  <c r="B186" i="12"/>
  <c r="A186" i="12"/>
  <c r="O185" i="12"/>
  <c r="N185" i="12"/>
  <c r="M185" i="12"/>
  <c r="L185" i="12"/>
  <c r="B185" i="12"/>
  <c r="A185" i="12"/>
  <c r="O184" i="12"/>
  <c r="N184" i="12"/>
  <c r="M184" i="12"/>
  <c r="L184" i="12"/>
  <c r="B184" i="12"/>
  <c r="A184" i="12"/>
  <c r="O183" i="12"/>
  <c r="N183" i="12"/>
  <c r="M183" i="12"/>
  <c r="L183" i="12"/>
  <c r="B183" i="12"/>
  <c r="A183" i="12"/>
  <c r="O182" i="12"/>
  <c r="N182" i="12"/>
  <c r="M182" i="12"/>
  <c r="L182" i="12"/>
  <c r="B182" i="12"/>
  <c r="A182" i="12"/>
  <c r="O181" i="12"/>
  <c r="N181" i="12"/>
  <c r="M181" i="12"/>
  <c r="L181" i="12"/>
  <c r="B181" i="12"/>
  <c r="A181" i="12"/>
  <c r="O180" i="12"/>
  <c r="N180" i="12"/>
  <c r="M180" i="12"/>
  <c r="L180" i="12"/>
  <c r="B180" i="12"/>
  <c r="A180" i="12"/>
  <c r="O179" i="12"/>
  <c r="N179" i="12"/>
  <c r="M179" i="12"/>
  <c r="L179" i="12"/>
  <c r="B179" i="12"/>
  <c r="A179" i="12"/>
  <c r="O178" i="12"/>
  <c r="N178" i="12"/>
  <c r="M178" i="12"/>
  <c r="L178" i="12"/>
  <c r="B178" i="12"/>
  <c r="A178" i="12"/>
  <c r="O177" i="12"/>
  <c r="N177" i="12"/>
  <c r="M177" i="12"/>
  <c r="L177" i="12"/>
  <c r="B177" i="12"/>
  <c r="A177" i="12"/>
  <c r="O176" i="12"/>
  <c r="N176" i="12"/>
  <c r="M176" i="12"/>
  <c r="L176" i="12"/>
  <c r="B176" i="12"/>
  <c r="A176" i="12"/>
  <c r="O175" i="12"/>
  <c r="N175" i="12"/>
  <c r="M175" i="12"/>
  <c r="L175" i="12"/>
  <c r="B175" i="12"/>
  <c r="A175" i="12"/>
  <c r="O174" i="12"/>
  <c r="N174" i="12"/>
  <c r="M174" i="12"/>
  <c r="L174" i="12"/>
  <c r="B174" i="12"/>
  <c r="A174" i="12"/>
  <c r="O173" i="12"/>
  <c r="N173" i="12"/>
  <c r="M173" i="12"/>
  <c r="L173" i="12"/>
  <c r="B173" i="12"/>
  <c r="A173" i="12"/>
  <c r="O172" i="12"/>
  <c r="N172" i="12"/>
  <c r="M172" i="12"/>
  <c r="L172" i="12"/>
  <c r="B172" i="12"/>
  <c r="A172" i="12"/>
  <c r="O171" i="12"/>
  <c r="N171" i="12"/>
  <c r="M171" i="12"/>
  <c r="L171" i="12"/>
  <c r="B171" i="12"/>
  <c r="A171" i="12"/>
  <c r="O170" i="12"/>
  <c r="N170" i="12"/>
  <c r="M170" i="12"/>
  <c r="L170" i="12"/>
  <c r="B170" i="12"/>
  <c r="A170" i="12"/>
  <c r="O169" i="12"/>
  <c r="N169" i="12"/>
  <c r="M169" i="12"/>
  <c r="L169" i="12"/>
  <c r="B169" i="12"/>
  <c r="A169" i="12"/>
  <c r="O168" i="12"/>
  <c r="N168" i="12"/>
  <c r="M168" i="12"/>
  <c r="L168" i="12"/>
  <c r="B168" i="12"/>
  <c r="A168" i="12"/>
  <c r="O167" i="12"/>
  <c r="N167" i="12"/>
  <c r="M167" i="12"/>
  <c r="L167" i="12"/>
  <c r="B167" i="12"/>
  <c r="A167" i="12"/>
  <c r="O166" i="12"/>
  <c r="N166" i="12"/>
  <c r="M166" i="12"/>
  <c r="L166" i="12"/>
  <c r="B166" i="12"/>
  <c r="A166" i="12"/>
  <c r="O165" i="12"/>
  <c r="N165" i="12"/>
  <c r="M165" i="12"/>
  <c r="L165" i="12"/>
  <c r="B165" i="12"/>
  <c r="A165" i="12"/>
  <c r="O164" i="12"/>
  <c r="N164" i="12"/>
  <c r="M164" i="12"/>
  <c r="L164" i="12"/>
  <c r="B164" i="12"/>
  <c r="A164" i="12"/>
  <c r="O163" i="12"/>
  <c r="N163" i="12"/>
  <c r="M163" i="12"/>
  <c r="L163" i="12"/>
  <c r="B163" i="12"/>
  <c r="A163" i="12"/>
  <c r="O162" i="12"/>
  <c r="N162" i="12"/>
  <c r="M162" i="12"/>
  <c r="L162" i="12"/>
  <c r="B162" i="12"/>
  <c r="A162" i="12"/>
  <c r="O161" i="12"/>
  <c r="N161" i="12"/>
  <c r="M161" i="12"/>
  <c r="L161" i="12"/>
  <c r="B161" i="12"/>
  <c r="A161" i="12"/>
  <c r="O160" i="12"/>
  <c r="N160" i="12"/>
  <c r="M160" i="12"/>
  <c r="L160" i="12"/>
  <c r="B160" i="12"/>
  <c r="A160" i="12"/>
  <c r="O159" i="12"/>
  <c r="N159" i="12"/>
  <c r="M159" i="12"/>
  <c r="L159" i="12"/>
  <c r="B159" i="12"/>
  <c r="A159" i="12"/>
  <c r="O158" i="12"/>
  <c r="N158" i="12"/>
  <c r="M158" i="12"/>
  <c r="L158" i="12"/>
  <c r="B158" i="12"/>
  <c r="A158" i="12"/>
  <c r="O157" i="12"/>
  <c r="N157" i="12"/>
  <c r="M157" i="12"/>
  <c r="L157" i="12"/>
  <c r="B157" i="12"/>
  <c r="A157" i="12"/>
  <c r="O156" i="12"/>
  <c r="N156" i="12"/>
  <c r="M156" i="12"/>
  <c r="L156" i="12"/>
  <c r="B156" i="12"/>
  <c r="A156" i="12"/>
  <c r="O155" i="12"/>
  <c r="N155" i="12"/>
  <c r="M155" i="12"/>
  <c r="L155" i="12"/>
  <c r="B155" i="12"/>
  <c r="A155" i="12"/>
  <c r="O154" i="12"/>
  <c r="N154" i="12"/>
  <c r="M154" i="12"/>
  <c r="L154" i="12"/>
  <c r="B154" i="12"/>
  <c r="A154" i="12"/>
  <c r="O153" i="12"/>
  <c r="N153" i="12"/>
  <c r="M153" i="12"/>
  <c r="L153" i="12"/>
  <c r="B153" i="12"/>
  <c r="A153" i="12"/>
  <c r="O152" i="12"/>
  <c r="N152" i="12"/>
  <c r="M152" i="12"/>
  <c r="L152" i="12"/>
  <c r="B152" i="12"/>
  <c r="A152" i="12"/>
  <c r="O151" i="12"/>
  <c r="N151" i="12"/>
  <c r="M151" i="12"/>
  <c r="L151" i="12"/>
  <c r="B151" i="12"/>
  <c r="A151" i="12"/>
  <c r="O150" i="12"/>
  <c r="N150" i="12"/>
  <c r="M150" i="12"/>
  <c r="L150" i="12"/>
  <c r="B150" i="12"/>
  <c r="A150" i="12"/>
  <c r="O149" i="12"/>
  <c r="N149" i="12"/>
  <c r="M149" i="12"/>
  <c r="L149" i="12"/>
  <c r="B149" i="12"/>
  <c r="A149" i="12"/>
  <c r="O148" i="12"/>
  <c r="N148" i="12"/>
  <c r="M148" i="12"/>
  <c r="L148" i="12"/>
  <c r="B148" i="12"/>
  <c r="A148" i="12"/>
  <c r="O147" i="12"/>
  <c r="N147" i="12"/>
  <c r="M147" i="12"/>
  <c r="L147" i="12"/>
  <c r="B147" i="12"/>
  <c r="A147" i="12"/>
  <c r="O146" i="12"/>
  <c r="N146" i="12"/>
  <c r="M146" i="12"/>
  <c r="L146" i="12"/>
  <c r="B146" i="12"/>
  <c r="A146" i="12"/>
  <c r="O145" i="12"/>
  <c r="N145" i="12"/>
  <c r="M145" i="12"/>
  <c r="L145" i="12"/>
  <c r="B145" i="12"/>
  <c r="A145" i="12"/>
  <c r="O144" i="12"/>
  <c r="N144" i="12"/>
  <c r="M144" i="12"/>
  <c r="L144" i="12"/>
  <c r="B144" i="12"/>
  <c r="A144" i="12"/>
  <c r="O143" i="12"/>
  <c r="N143" i="12"/>
  <c r="M143" i="12"/>
  <c r="L143" i="12"/>
  <c r="B143" i="12"/>
  <c r="A143" i="12"/>
  <c r="O142" i="12"/>
  <c r="N142" i="12"/>
  <c r="M142" i="12"/>
  <c r="L142" i="12"/>
  <c r="B142" i="12"/>
  <c r="A142" i="12"/>
  <c r="O141" i="12"/>
  <c r="N141" i="12"/>
  <c r="M141" i="12"/>
  <c r="L141" i="12"/>
  <c r="B141" i="12"/>
  <c r="A141" i="12"/>
  <c r="O140" i="12"/>
  <c r="N140" i="12"/>
  <c r="M140" i="12"/>
  <c r="L140" i="12"/>
  <c r="B140" i="12"/>
  <c r="A140" i="12"/>
  <c r="O139" i="12"/>
  <c r="N139" i="12"/>
  <c r="M139" i="12"/>
  <c r="L139" i="12"/>
  <c r="B139" i="12"/>
  <c r="A139" i="12"/>
  <c r="O138" i="12"/>
  <c r="N138" i="12"/>
  <c r="M138" i="12"/>
  <c r="L138" i="12"/>
  <c r="B138" i="12"/>
  <c r="A138" i="12"/>
  <c r="O137" i="12"/>
  <c r="N137" i="12"/>
  <c r="M137" i="12"/>
  <c r="L137" i="12"/>
  <c r="B137" i="12"/>
  <c r="A137" i="12"/>
  <c r="O136" i="12"/>
  <c r="N136" i="12"/>
  <c r="M136" i="12"/>
  <c r="L136" i="12"/>
  <c r="B136" i="12"/>
  <c r="A136" i="12"/>
  <c r="O135" i="12"/>
  <c r="N135" i="12"/>
  <c r="M135" i="12"/>
  <c r="L135" i="12"/>
  <c r="B135" i="12"/>
  <c r="A135" i="12"/>
  <c r="O134" i="12"/>
  <c r="N134" i="12"/>
  <c r="M134" i="12"/>
  <c r="L134" i="12"/>
  <c r="B134" i="12"/>
  <c r="A134" i="12"/>
  <c r="O133" i="12"/>
  <c r="N133" i="12"/>
  <c r="M133" i="12"/>
  <c r="L133" i="12"/>
  <c r="B133" i="12"/>
  <c r="A133" i="12"/>
  <c r="O132" i="12"/>
  <c r="N132" i="12"/>
  <c r="M132" i="12"/>
  <c r="L132" i="12"/>
  <c r="B132" i="12"/>
  <c r="A132" i="12"/>
  <c r="O131" i="12"/>
  <c r="N131" i="12"/>
  <c r="M131" i="12"/>
  <c r="L131" i="12"/>
  <c r="B131" i="12"/>
  <c r="A131" i="12"/>
  <c r="O130" i="12"/>
  <c r="N130" i="12"/>
  <c r="M130" i="12"/>
  <c r="L130" i="12"/>
  <c r="B130" i="12"/>
  <c r="A130" i="12"/>
  <c r="O129" i="12"/>
  <c r="N129" i="12"/>
  <c r="M129" i="12"/>
  <c r="L129" i="12"/>
  <c r="B129" i="12"/>
  <c r="A129" i="12"/>
  <c r="O128" i="12"/>
  <c r="N128" i="12"/>
  <c r="M128" i="12"/>
  <c r="L128" i="12"/>
  <c r="B128" i="12"/>
  <c r="A128" i="12"/>
  <c r="O127" i="12"/>
  <c r="N127" i="12"/>
  <c r="M127" i="12"/>
  <c r="L127" i="12"/>
  <c r="B127" i="12"/>
  <c r="A127" i="12"/>
  <c r="O126" i="12"/>
  <c r="N126" i="12"/>
  <c r="M126" i="12"/>
  <c r="L126" i="12"/>
  <c r="B126" i="12"/>
  <c r="A126" i="12"/>
  <c r="O125" i="12"/>
  <c r="N125" i="12"/>
  <c r="M125" i="12"/>
  <c r="L125" i="12"/>
  <c r="B125" i="12"/>
  <c r="A125" i="12"/>
  <c r="O124" i="12"/>
  <c r="N124" i="12"/>
  <c r="M124" i="12"/>
  <c r="L124" i="12"/>
  <c r="B124" i="12"/>
  <c r="A124" i="12"/>
  <c r="O123" i="12"/>
  <c r="N123" i="12"/>
  <c r="M123" i="12"/>
  <c r="L123" i="12"/>
  <c r="B123" i="12"/>
  <c r="A123" i="12"/>
  <c r="O122" i="12"/>
  <c r="N122" i="12"/>
  <c r="M122" i="12"/>
  <c r="L122" i="12"/>
  <c r="B122" i="12"/>
  <c r="A122" i="12"/>
  <c r="O121" i="12"/>
  <c r="N121" i="12"/>
  <c r="M121" i="12"/>
  <c r="L121" i="12"/>
  <c r="B121" i="12"/>
  <c r="A121" i="12"/>
  <c r="O120" i="12"/>
  <c r="N120" i="12"/>
  <c r="M120" i="12"/>
  <c r="L120" i="12"/>
  <c r="B120" i="12"/>
  <c r="A120" i="12"/>
  <c r="O119" i="12"/>
  <c r="N119" i="12"/>
  <c r="M119" i="12"/>
  <c r="L119" i="12"/>
  <c r="B119" i="12"/>
  <c r="A119" i="12"/>
  <c r="O118" i="12"/>
  <c r="N118" i="12"/>
  <c r="M118" i="12"/>
  <c r="L118" i="12"/>
  <c r="B118" i="12"/>
  <c r="A118" i="12"/>
  <c r="O117" i="12"/>
  <c r="N117" i="12"/>
  <c r="M117" i="12"/>
  <c r="L117" i="12"/>
  <c r="B117" i="12"/>
  <c r="A117" i="12"/>
  <c r="O116" i="12"/>
  <c r="N116" i="12"/>
  <c r="M116" i="12"/>
  <c r="L116" i="12"/>
  <c r="B116" i="12"/>
  <c r="A116" i="12"/>
  <c r="O115" i="12"/>
  <c r="N115" i="12"/>
  <c r="M115" i="12"/>
  <c r="L115" i="12"/>
  <c r="B115" i="12"/>
  <c r="A115" i="12"/>
  <c r="O114" i="12"/>
  <c r="N114" i="12"/>
  <c r="M114" i="12"/>
  <c r="L114" i="12"/>
  <c r="B114" i="12"/>
  <c r="A114" i="12"/>
  <c r="O113" i="12"/>
  <c r="N113" i="12"/>
  <c r="M113" i="12"/>
  <c r="L113" i="12"/>
  <c r="B113" i="12"/>
  <c r="A113" i="12"/>
  <c r="O112" i="12"/>
  <c r="N112" i="12"/>
  <c r="M112" i="12"/>
  <c r="L112" i="12"/>
  <c r="B112" i="12"/>
  <c r="A112" i="12"/>
  <c r="O111" i="12"/>
  <c r="N111" i="12"/>
  <c r="M111" i="12"/>
  <c r="L111" i="12"/>
  <c r="B111" i="12"/>
  <c r="A111" i="12"/>
  <c r="O110" i="12"/>
  <c r="N110" i="12"/>
  <c r="M110" i="12"/>
  <c r="L110" i="12"/>
  <c r="B110" i="12"/>
  <c r="A110" i="12"/>
  <c r="O109" i="12"/>
  <c r="N109" i="12"/>
  <c r="M109" i="12"/>
  <c r="L109" i="12"/>
  <c r="B109" i="12"/>
  <c r="A109" i="12"/>
  <c r="O108" i="12"/>
  <c r="N108" i="12"/>
  <c r="M108" i="12"/>
  <c r="L108" i="12"/>
  <c r="B108" i="12"/>
  <c r="A108" i="12"/>
  <c r="O107" i="12"/>
  <c r="N107" i="12"/>
  <c r="M107" i="12"/>
  <c r="L107" i="12"/>
  <c r="B107" i="12"/>
  <c r="A107" i="12"/>
  <c r="O106" i="12"/>
  <c r="N106" i="12"/>
  <c r="M106" i="12"/>
  <c r="L106" i="12"/>
  <c r="B106" i="12"/>
  <c r="A106" i="12"/>
  <c r="O105" i="12"/>
  <c r="N105" i="12"/>
  <c r="M105" i="12"/>
  <c r="L105" i="12"/>
  <c r="B105" i="12"/>
  <c r="A105" i="12"/>
  <c r="O104" i="12"/>
  <c r="N104" i="12"/>
  <c r="M104" i="12"/>
  <c r="L104" i="12"/>
  <c r="B104" i="12"/>
  <c r="A104" i="12"/>
  <c r="O103" i="12"/>
  <c r="N103" i="12"/>
  <c r="M103" i="12"/>
  <c r="L103" i="12"/>
  <c r="B103" i="12"/>
  <c r="A103" i="12"/>
  <c r="O102" i="12"/>
  <c r="N102" i="12"/>
  <c r="M102" i="12"/>
  <c r="L102" i="12"/>
  <c r="B102" i="12"/>
  <c r="A102" i="12"/>
  <c r="O101" i="12"/>
  <c r="N101" i="12"/>
  <c r="M101" i="12"/>
  <c r="L101" i="12"/>
  <c r="B101" i="12"/>
  <c r="A101" i="12"/>
  <c r="O100" i="12"/>
  <c r="N100" i="12"/>
  <c r="M100" i="12"/>
  <c r="L100" i="12"/>
  <c r="B100" i="12"/>
  <c r="A100" i="12"/>
  <c r="O99" i="12"/>
  <c r="N99" i="12"/>
  <c r="M99" i="12"/>
  <c r="L99" i="12"/>
  <c r="B99" i="12"/>
  <c r="A99" i="12"/>
  <c r="O98" i="12"/>
  <c r="N98" i="12"/>
  <c r="M98" i="12"/>
  <c r="L98" i="12"/>
  <c r="B98" i="12"/>
  <c r="A98" i="12"/>
  <c r="O97" i="12"/>
  <c r="N97" i="12"/>
  <c r="M97" i="12"/>
  <c r="L97" i="12"/>
  <c r="B97" i="12"/>
  <c r="A97" i="12"/>
  <c r="O96" i="12"/>
  <c r="N96" i="12"/>
  <c r="M96" i="12"/>
  <c r="L96" i="12"/>
  <c r="B96" i="12"/>
  <c r="A96" i="12"/>
  <c r="O95" i="12"/>
  <c r="N95" i="12"/>
  <c r="M95" i="12"/>
  <c r="L95" i="12"/>
  <c r="B95" i="12"/>
  <c r="A95" i="12"/>
  <c r="O94" i="12"/>
  <c r="N94" i="12"/>
  <c r="M94" i="12"/>
  <c r="L94" i="12"/>
  <c r="B94" i="12"/>
  <c r="A94" i="12"/>
  <c r="O93" i="12"/>
  <c r="N93" i="12"/>
  <c r="M93" i="12"/>
  <c r="L93" i="12"/>
  <c r="B93" i="12"/>
  <c r="A93" i="12"/>
  <c r="O92" i="12"/>
  <c r="N92" i="12"/>
  <c r="M92" i="12"/>
  <c r="L92" i="12"/>
  <c r="B92" i="12"/>
  <c r="A92" i="12"/>
  <c r="O91" i="12"/>
  <c r="N91" i="12"/>
  <c r="M91" i="12"/>
  <c r="L91" i="12"/>
  <c r="B91" i="12"/>
  <c r="A91" i="12"/>
  <c r="O90" i="12"/>
  <c r="N90" i="12"/>
  <c r="M90" i="12"/>
  <c r="L90" i="12"/>
  <c r="B90" i="12"/>
  <c r="A90" i="12"/>
  <c r="O89" i="12"/>
  <c r="N89" i="12"/>
  <c r="M89" i="12"/>
  <c r="L89" i="12"/>
  <c r="B89" i="12"/>
  <c r="A89" i="12"/>
  <c r="O88" i="12"/>
  <c r="N88" i="12"/>
  <c r="M88" i="12"/>
  <c r="L88" i="12"/>
  <c r="B88" i="12"/>
  <c r="A88" i="12"/>
  <c r="O87" i="12"/>
  <c r="N87" i="12"/>
  <c r="M87" i="12"/>
  <c r="L87" i="12"/>
  <c r="B87" i="12"/>
  <c r="A87" i="12"/>
  <c r="O86" i="12"/>
  <c r="N86" i="12"/>
  <c r="M86" i="12"/>
  <c r="L86" i="12"/>
  <c r="B86" i="12"/>
  <c r="A86" i="12"/>
  <c r="O85" i="12"/>
  <c r="N85" i="12"/>
  <c r="M85" i="12"/>
  <c r="L85" i="12"/>
  <c r="B85" i="12"/>
  <c r="A85" i="12"/>
  <c r="O84" i="12"/>
  <c r="N84" i="12"/>
  <c r="M84" i="12"/>
  <c r="L84" i="12"/>
  <c r="B84" i="12"/>
  <c r="A84" i="12"/>
  <c r="O83" i="12"/>
  <c r="N83" i="12"/>
  <c r="M83" i="12"/>
  <c r="L83" i="12"/>
  <c r="B83" i="12"/>
  <c r="A83" i="12"/>
  <c r="O82" i="12"/>
  <c r="N82" i="12"/>
  <c r="M82" i="12"/>
  <c r="L82" i="12"/>
  <c r="B82" i="12"/>
  <c r="A82" i="12"/>
  <c r="O81" i="12"/>
  <c r="N81" i="12"/>
  <c r="M81" i="12"/>
  <c r="L81" i="12"/>
  <c r="B81" i="12"/>
  <c r="A81" i="12"/>
  <c r="O80" i="12"/>
  <c r="N80" i="12"/>
  <c r="M80" i="12"/>
  <c r="L80" i="12"/>
  <c r="B80" i="12"/>
  <c r="A80" i="12"/>
  <c r="O79" i="12"/>
  <c r="N79" i="12"/>
  <c r="M79" i="12"/>
  <c r="L79" i="12"/>
  <c r="B79" i="12"/>
  <c r="A79" i="12"/>
  <c r="O78" i="12"/>
  <c r="N78" i="12"/>
  <c r="M78" i="12"/>
  <c r="L78" i="12"/>
  <c r="B78" i="12"/>
  <c r="A78" i="12"/>
  <c r="O77" i="12"/>
  <c r="N77" i="12"/>
  <c r="M77" i="12"/>
  <c r="L77" i="12"/>
  <c r="B77" i="12"/>
  <c r="A77" i="12"/>
  <c r="O76" i="12"/>
  <c r="N76" i="12"/>
  <c r="M76" i="12"/>
  <c r="L76" i="12"/>
  <c r="B76" i="12"/>
  <c r="A76" i="12"/>
  <c r="O75" i="12"/>
  <c r="N75" i="12"/>
  <c r="M75" i="12"/>
  <c r="L75" i="12"/>
  <c r="B75" i="12"/>
  <c r="A75" i="12"/>
  <c r="O74" i="12"/>
  <c r="N74" i="12"/>
  <c r="M74" i="12"/>
  <c r="L74" i="12"/>
  <c r="B74" i="12"/>
  <c r="A74" i="12"/>
  <c r="O73" i="12"/>
  <c r="N73" i="12"/>
  <c r="M73" i="12"/>
  <c r="L73" i="12"/>
  <c r="B73" i="12"/>
  <c r="A73" i="12"/>
  <c r="O72" i="12"/>
  <c r="N72" i="12"/>
  <c r="M72" i="12"/>
  <c r="L72" i="12"/>
  <c r="B72" i="12"/>
  <c r="A72" i="12"/>
  <c r="O71" i="12"/>
  <c r="N71" i="12"/>
  <c r="M71" i="12"/>
  <c r="L71" i="12"/>
  <c r="B71" i="12"/>
  <c r="A71" i="12"/>
  <c r="O70" i="12"/>
  <c r="N70" i="12"/>
  <c r="M70" i="12"/>
  <c r="L70" i="12"/>
  <c r="B70" i="12"/>
  <c r="A70" i="12"/>
  <c r="O69" i="12"/>
  <c r="N69" i="12"/>
  <c r="M69" i="12"/>
  <c r="L69" i="12"/>
  <c r="B69" i="12"/>
  <c r="A69" i="12"/>
  <c r="O68" i="12"/>
  <c r="N68" i="12"/>
  <c r="M68" i="12"/>
  <c r="L68" i="12"/>
  <c r="B68" i="12"/>
  <c r="A68" i="12"/>
  <c r="O67" i="12"/>
  <c r="N67" i="12"/>
  <c r="M67" i="12"/>
  <c r="L67" i="12"/>
  <c r="B67" i="12"/>
  <c r="A67" i="12"/>
  <c r="O66" i="12"/>
  <c r="N66" i="12"/>
  <c r="M66" i="12"/>
  <c r="L66" i="12"/>
  <c r="B66" i="12"/>
  <c r="A66" i="12"/>
  <c r="O65" i="12"/>
  <c r="N65" i="12"/>
  <c r="M65" i="12"/>
  <c r="L65" i="12"/>
  <c r="B65" i="12"/>
  <c r="A65" i="12"/>
  <c r="O64" i="12"/>
  <c r="N64" i="12"/>
  <c r="M64" i="12"/>
  <c r="L64" i="12"/>
  <c r="B64" i="12"/>
  <c r="A64" i="12"/>
  <c r="O63" i="12"/>
  <c r="N63" i="12"/>
  <c r="M63" i="12"/>
  <c r="L63" i="12"/>
  <c r="B63" i="12"/>
  <c r="A63" i="12"/>
  <c r="O62" i="12"/>
  <c r="N62" i="12"/>
  <c r="M62" i="12"/>
  <c r="L62" i="12"/>
  <c r="B62" i="12"/>
  <c r="A62" i="12"/>
  <c r="O61" i="12"/>
  <c r="N61" i="12"/>
  <c r="M61" i="12"/>
  <c r="L61" i="12"/>
  <c r="B61" i="12"/>
  <c r="A61" i="12"/>
  <c r="O60" i="12"/>
  <c r="N60" i="12"/>
  <c r="M60" i="12"/>
  <c r="L60" i="12"/>
  <c r="B60" i="12"/>
  <c r="A60" i="12"/>
  <c r="O59" i="12"/>
  <c r="N59" i="12"/>
  <c r="M59" i="12"/>
  <c r="L59" i="12"/>
  <c r="B59" i="12"/>
  <c r="A59" i="12"/>
  <c r="O58" i="12"/>
  <c r="N58" i="12"/>
  <c r="M58" i="12"/>
  <c r="L58" i="12"/>
  <c r="B58" i="12"/>
  <c r="A58" i="12"/>
  <c r="O57" i="12"/>
  <c r="N57" i="12"/>
  <c r="M57" i="12"/>
  <c r="L57" i="12"/>
  <c r="B57" i="12"/>
  <c r="A57" i="12"/>
  <c r="O56" i="12"/>
  <c r="N56" i="12"/>
  <c r="M56" i="12"/>
  <c r="L56" i="12"/>
  <c r="B56" i="12"/>
  <c r="A56" i="12"/>
  <c r="O55" i="12"/>
  <c r="N55" i="12"/>
  <c r="M55" i="12"/>
  <c r="L55" i="12"/>
  <c r="B55" i="12"/>
  <c r="A55" i="12"/>
  <c r="O54" i="12"/>
  <c r="N54" i="12"/>
  <c r="M54" i="12"/>
  <c r="L54" i="12"/>
  <c r="B54" i="12"/>
  <c r="A54" i="12"/>
  <c r="O53" i="12"/>
  <c r="N53" i="12"/>
  <c r="M53" i="12"/>
  <c r="L53" i="12"/>
  <c r="B53" i="12"/>
  <c r="A53" i="12"/>
  <c r="O52" i="12"/>
  <c r="N52" i="12"/>
  <c r="M52" i="12"/>
  <c r="L52" i="12"/>
  <c r="B52" i="12"/>
  <c r="A52" i="12"/>
  <c r="O51" i="12"/>
  <c r="N51" i="12"/>
  <c r="M51" i="12"/>
  <c r="L51" i="12"/>
  <c r="B51" i="12"/>
  <c r="A51" i="12"/>
  <c r="O50" i="12"/>
  <c r="N50" i="12"/>
  <c r="M50" i="12"/>
  <c r="L50" i="12"/>
  <c r="B50" i="12"/>
  <c r="A50" i="12"/>
  <c r="O49" i="12"/>
  <c r="N49" i="12"/>
  <c r="M49" i="12"/>
  <c r="L49" i="12"/>
  <c r="B49" i="12"/>
  <c r="A49" i="12"/>
  <c r="O48" i="12"/>
  <c r="N48" i="12"/>
  <c r="M48" i="12"/>
  <c r="L48" i="12"/>
  <c r="B48" i="12"/>
  <c r="A48" i="12"/>
  <c r="O47" i="12"/>
  <c r="N47" i="12"/>
  <c r="M47" i="12"/>
  <c r="L47" i="12"/>
  <c r="B47" i="12"/>
  <c r="A47" i="12"/>
  <c r="O46" i="12"/>
  <c r="N46" i="12"/>
  <c r="M46" i="12"/>
  <c r="L46" i="12"/>
  <c r="B46" i="12"/>
  <c r="A46" i="12"/>
  <c r="O45" i="12"/>
  <c r="N45" i="12"/>
  <c r="L45" i="12"/>
  <c r="B45" i="12"/>
  <c r="A45" i="12"/>
  <c r="O44" i="12"/>
  <c r="N44" i="12"/>
  <c r="M44" i="12"/>
  <c r="L44" i="12"/>
  <c r="B44" i="12"/>
  <c r="A44" i="12"/>
  <c r="O43" i="12"/>
  <c r="N43" i="12"/>
  <c r="M43" i="12"/>
  <c r="L43" i="12"/>
  <c r="B43" i="12"/>
  <c r="A43" i="12"/>
  <c r="O42" i="12"/>
  <c r="N42" i="12"/>
  <c r="M42" i="12"/>
  <c r="L42" i="12"/>
  <c r="B42" i="12"/>
  <c r="A42" i="12"/>
  <c r="O41" i="12"/>
  <c r="N41" i="12"/>
  <c r="M41" i="12"/>
  <c r="L41" i="12"/>
  <c r="B41" i="12"/>
  <c r="A41" i="12"/>
  <c r="O40" i="12"/>
  <c r="N40" i="12"/>
  <c r="M40" i="12"/>
  <c r="L40" i="12"/>
  <c r="B40" i="12"/>
  <c r="A40" i="12"/>
  <c r="O39" i="12"/>
  <c r="N39" i="12"/>
  <c r="M39" i="12"/>
  <c r="L39" i="12"/>
  <c r="B39" i="12"/>
  <c r="A39" i="12"/>
  <c r="O38" i="12"/>
  <c r="N38" i="12"/>
  <c r="M38" i="12"/>
  <c r="L38" i="12"/>
  <c r="B38" i="12"/>
  <c r="A38" i="12"/>
  <c r="O37" i="12"/>
  <c r="N37" i="12"/>
  <c r="M37" i="12"/>
  <c r="L37" i="12"/>
  <c r="B37" i="12"/>
  <c r="A37" i="12"/>
  <c r="O36" i="12"/>
  <c r="N36" i="12"/>
  <c r="M36" i="12"/>
  <c r="L36" i="12"/>
  <c r="B36" i="12"/>
  <c r="A36" i="12"/>
  <c r="O35" i="12"/>
  <c r="N35" i="12"/>
  <c r="M35" i="12"/>
  <c r="L35" i="12"/>
  <c r="B35" i="12"/>
  <c r="A35" i="12"/>
  <c r="O34" i="12"/>
  <c r="N34" i="12"/>
  <c r="M34" i="12"/>
  <c r="L34" i="12"/>
  <c r="B34" i="12"/>
  <c r="A34" i="12"/>
  <c r="O33" i="12"/>
  <c r="N33" i="12"/>
  <c r="M33" i="12"/>
  <c r="L33" i="12"/>
  <c r="B33" i="12"/>
  <c r="A33" i="12"/>
  <c r="O32" i="12"/>
  <c r="N32" i="12"/>
  <c r="M32" i="12"/>
  <c r="L32" i="12"/>
  <c r="B32" i="12"/>
  <c r="A32" i="12"/>
  <c r="O31" i="12"/>
  <c r="N31" i="12"/>
  <c r="M31" i="12"/>
  <c r="L31" i="12"/>
  <c r="B31" i="12"/>
  <c r="A31" i="12"/>
  <c r="O30" i="12"/>
  <c r="N30" i="12"/>
  <c r="M30" i="12"/>
  <c r="L30" i="12"/>
  <c r="B30" i="12"/>
  <c r="A30" i="12"/>
  <c r="O29" i="12"/>
  <c r="N29" i="12"/>
  <c r="M29" i="12"/>
  <c r="L29" i="12"/>
  <c r="B29" i="12"/>
  <c r="A29" i="12"/>
  <c r="O28" i="12"/>
  <c r="N28" i="12"/>
  <c r="M28" i="12"/>
  <c r="L28" i="12"/>
  <c r="B28" i="12"/>
  <c r="A28" i="12"/>
  <c r="O27" i="12"/>
  <c r="N27" i="12"/>
  <c r="M27" i="12"/>
  <c r="L27" i="12"/>
  <c r="B27" i="12"/>
  <c r="A27" i="12"/>
  <c r="O26" i="12"/>
  <c r="N26" i="12"/>
  <c r="M26" i="12"/>
  <c r="L26" i="12"/>
  <c r="B26" i="12"/>
  <c r="A26" i="12"/>
  <c r="O25" i="12"/>
  <c r="N25" i="12"/>
  <c r="M25" i="12"/>
  <c r="L25" i="12"/>
  <c r="B25" i="12"/>
  <c r="A25" i="12"/>
  <c r="O24" i="12"/>
  <c r="N24" i="12"/>
  <c r="M24" i="12"/>
  <c r="L24" i="12"/>
  <c r="B24" i="12"/>
  <c r="A24" i="12"/>
  <c r="O23" i="12"/>
  <c r="N23" i="12"/>
  <c r="M23" i="12"/>
  <c r="L23" i="12"/>
  <c r="B23" i="12"/>
  <c r="A23" i="12"/>
  <c r="O22" i="12"/>
  <c r="N22" i="12"/>
  <c r="M22" i="12"/>
  <c r="L22" i="12"/>
  <c r="B22" i="12"/>
  <c r="A22" i="12"/>
  <c r="O21" i="12"/>
  <c r="N21" i="12"/>
  <c r="M21" i="12"/>
  <c r="L21" i="12"/>
  <c r="B21" i="12"/>
  <c r="A21" i="12"/>
  <c r="O20" i="12"/>
  <c r="N20" i="12"/>
  <c r="M20" i="12"/>
  <c r="L20" i="12"/>
  <c r="B20" i="12"/>
  <c r="A20" i="12"/>
  <c r="O19" i="12"/>
  <c r="N19" i="12"/>
  <c r="M19" i="12"/>
  <c r="L19" i="12"/>
  <c r="B19" i="12"/>
  <c r="A19" i="12"/>
  <c r="O18" i="12"/>
  <c r="N18" i="12"/>
  <c r="M18" i="12"/>
  <c r="L18" i="12"/>
  <c r="B18" i="12"/>
  <c r="A18" i="12"/>
  <c r="O17" i="12"/>
  <c r="N17" i="12"/>
  <c r="M17" i="12"/>
  <c r="L17" i="12"/>
  <c r="B17" i="12"/>
  <c r="A17" i="12"/>
  <c r="O16" i="12"/>
  <c r="N16" i="12"/>
  <c r="M16" i="12"/>
  <c r="L16" i="12"/>
  <c r="B16" i="12"/>
  <c r="A16" i="12"/>
  <c r="O15" i="12"/>
  <c r="N15" i="12"/>
  <c r="M15" i="12"/>
  <c r="L15" i="12"/>
  <c r="B15" i="12"/>
  <c r="A15" i="12"/>
  <c r="O14" i="12"/>
  <c r="N14" i="12"/>
  <c r="M14" i="12"/>
  <c r="L14" i="12"/>
  <c r="B14" i="12"/>
  <c r="A14" i="12"/>
  <c r="O13" i="12"/>
  <c r="N13" i="12"/>
  <c r="M13" i="12"/>
  <c r="L13" i="12"/>
  <c r="B13" i="12"/>
  <c r="A13" i="12"/>
  <c r="O12" i="12"/>
  <c r="N12" i="12"/>
  <c r="M12" i="12"/>
  <c r="L12" i="12"/>
  <c r="B12" i="12"/>
  <c r="A12" i="12"/>
  <c r="O11" i="12"/>
  <c r="N11" i="12"/>
  <c r="M11" i="12"/>
  <c r="L11" i="12"/>
  <c r="B11" i="12"/>
  <c r="A11" i="12"/>
  <c r="O10" i="12"/>
  <c r="N10" i="12"/>
  <c r="M10" i="12"/>
  <c r="L10" i="12"/>
  <c r="B10" i="12"/>
  <c r="A10" i="12"/>
  <c r="O9" i="12"/>
  <c r="N9" i="12"/>
  <c r="M9" i="12"/>
  <c r="L9" i="12"/>
  <c r="B9" i="12"/>
  <c r="A9" i="12"/>
  <c r="O8" i="12"/>
  <c r="N8" i="12"/>
  <c r="M8" i="12"/>
  <c r="L8" i="12"/>
  <c r="B8" i="12"/>
  <c r="A8" i="12"/>
  <c r="O7" i="12"/>
  <c r="N7" i="12"/>
  <c r="M7" i="12"/>
  <c r="L7" i="12"/>
  <c r="B7" i="12"/>
  <c r="A7" i="12"/>
  <c r="O6" i="12"/>
  <c r="N6" i="12"/>
  <c r="M6" i="12"/>
  <c r="L6" i="12"/>
  <c r="B6" i="12"/>
  <c r="A6" i="12"/>
  <c r="O5" i="12"/>
  <c r="N5" i="12"/>
  <c r="M5" i="12"/>
  <c r="L5" i="12"/>
  <c r="B5" i="12"/>
  <c r="A5" i="12"/>
  <c r="O3" i="12"/>
  <c r="O256" i="12" s="1"/>
  <c r="N3" i="12"/>
  <c r="N256" i="12" s="1"/>
  <c r="M3" i="12"/>
  <c r="M256" i="12" s="1"/>
  <c r="L3" i="12"/>
  <c r="L256" i="12" s="1"/>
  <c r="B253" i="4"/>
  <c r="A253" i="4"/>
  <c r="B252" i="4"/>
  <c r="A252" i="4"/>
  <c r="B251" i="4"/>
  <c r="A251" i="4"/>
  <c r="B250" i="4"/>
  <c r="A250" i="4"/>
  <c r="B249" i="4"/>
  <c r="A249" i="4"/>
  <c r="B248" i="4"/>
  <c r="A248" i="4"/>
  <c r="B247" i="4"/>
  <c r="A247" i="4"/>
  <c r="B246" i="4"/>
  <c r="A246" i="4"/>
  <c r="B245" i="4"/>
  <c r="A245" i="4"/>
  <c r="B244" i="4"/>
  <c r="A244" i="4"/>
  <c r="B243" i="4"/>
  <c r="A243" i="4"/>
  <c r="B242" i="4"/>
  <c r="A242" i="4"/>
  <c r="B241" i="4"/>
  <c r="A241" i="4"/>
  <c r="B240" i="4"/>
  <c r="A240" i="4"/>
  <c r="B239" i="4"/>
  <c r="A239" i="4"/>
  <c r="B238" i="4"/>
  <c r="A238" i="4"/>
  <c r="B237" i="4"/>
  <c r="A237" i="4"/>
  <c r="B236" i="4"/>
  <c r="A236" i="4"/>
  <c r="B235" i="4"/>
  <c r="A235" i="4"/>
  <c r="B234" i="4"/>
  <c r="A234" i="4"/>
  <c r="B233" i="4"/>
  <c r="A233" i="4"/>
  <c r="B232" i="4"/>
  <c r="A232" i="4"/>
  <c r="B231" i="4"/>
  <c r="A231" i="4"/>
  <c r="B230" i="4"/>
  <c r="A230" i="4"/>
  <c r="B229" i="4"/>
  <c r="A229" i="4"/>
  <c r="B228" i="4"/>
  <c r="A228" i="4"/>
  <c r="B227" i="4"/>
  <c r="A227" i="4"/>
  <c r="B226" i="4"/>
  <c r="A226" i="4"/>
  <c r="B225" i="4"/>
  <c r="A225" i="4"/>
  <c r="B224" i="4"/>
  <c r="A224" i="4"/>
  <c r="B223" i="4"/>
  <c r="A223" i="4"/>
  <c r="B222" i="4"/>
  <c r="A222" i="4"/>
  <c r="B221" i="4"/>
  <c r="A221" i="4"/>
  <c r="B220" i="4"/>
  <c r="A220" i="4"/>
  <c r="B219" i="4"/>
  <c r="A219" i="4"/>
  <c r="B218" i="4"/>
  <c r="A218" i="4"/>
  <c r="B217" i="4"/>
  <c r="A217" i="4"/>
  <c r="B216" i="4"/>
  <c r="A216" i="4"/>
  <c r="B215" i="4"/>
  <c r="A215" i="4"/>
  <c r="B214" i="4"/>
  <c r="A214" i="4"/>
  <c r="B213" i="4"/>
  <c r="A213" i="4"/>
  <c r="B212" i="4"/>
  <c r="A212" i="4"/>
  <c r="B211" i="4"/>
  <c r="A211" i="4"/>
  <c r="B210" i="4"/>
  <c r="A210" i="4"/>
  <c r="B209" i="4"/>
  <c r="A209" i="4"/>
  <c r="B208" i="4"/>
  <c r="A208" i="4"/>
  <c r="B207" i="4"/>
  <c r="A207" i="4"/>
  <c r="B206" i="4"/>
  <c r="A206" i="4"/>
  <c r="B205" i="4"/>
  <c r="A205" i="4"/>
  <c r="B204" i="4"/>
  <c r="A204" i="4"/>
  <c r="B203" i="4"/>
  <c r="A203" i="4"/>
  <c r="B202" i="4"/>
  <c r="A202" i="4"/>
  <c r="B201" i="4"/>
  <c r="A201" i="4"/>
  <c r="B200" i="4"/>
  <c r="A200" i="4"/>
  <c r="B199" i="4"/>
  <c r="A199" i="4"/>
  <c r="B198" i="4"/>
  <c r="A198" i="4"/>
  <c r="B197" i="4"/>
  <c r="A197" i="4"/>
  <c r="B196" i="4"/>
  <c r="A196" i="4"/>
  <c r="B195" i="4"/>
  <c r="A195" i="4"/>
  <c r="B194" i="4"/>
  <c r="A194" i="4"/>
  <c r="B193" i="4"/>
  <c r="A193" i="4"/>
  <c r="B192" i="4"/>
  <c r="A192" i="4"/>
  <c r="B191" i="4"/>
  <c r="A191" i="4"/>
  <c r="B190" i="4"/>
  <c r="A190" i="4"/>
  <c r="B189" i="4"/>
  <c r="A189" i="4"/>
  <c r="B188" i="4"/>
  <c r="A188" i="4"/>
  <c r="B187" i="4"/>
  <c r="A187" i="4"/>
  <c r="B186" i="4"/>
  <c r="A186" i="4"/>
  <c r="B185" i="4"/>
  <c r="A185" i="4"/>
  <c r="B184" i="4"/>
  <c r="A184" i="4"/>
  <c r="B183" i="4"/>
  <c r="A183" i="4"/>
  <c r="B182" i="4"/>
  <c r="A182" i="4"/>
  <c r="B181" i="4"/>
  <c r="A181" i="4"/>
  <c r="B180" i="4"/>
  <c r="A180" i="4"/>
  <c r="B179" i="4"/>
  <c r="A179" i="4"/>
  <c r="B178" i="4"/>
  <c r="A178" i="4"/>
  <c r="B177" i="4"/>
  <c r="A177" i="4"/>
  <c r="B176" i="4"/>
  <c r="A176" i="4"/>
  <c r="B175" i="4"/>
  <c r="A175" i="4"/>
  <c r="B174" i="4"/>
  <c r="A174" i="4"/>
  <c r="B173" i="4"/>
  <c r="A173" i="4"/>
  <c r="B172" i="4"/>
  <c r="A172" i="4"/>
  <c r="B171" i="4"/>
  <c r="A171" i="4"/>
  <c r="B170" i="4"/>
  <c r="A170" i="4"/>
  <c r="B169" i="4"/>
  <c r="A169" i="4"/>
  <c r="B168" i="4"/>
  <c r="A168" i="4"/>
  <c r="B167" i="4"/>
  <c r="A167" i="4"/>
  <c r="B166" i="4"/>
  <c r="A166" i="4"/>
  <c r="B165" i="4"/>
  <c r="A165" i="4"/>
  <c r="B164" i="4"/>
  <c r="A164" i="4"/>
  <c r="B163" i="4"/>
  <c r="A163" i="4"/>
  <c r="B162" i="4"/>
  <c r="A162" i="4"/>
  <c r="B161" i="4"/>
  <c r="A161" i="4"/>
  <c r="B160" i="4"/>
  <c r="A160" i="4"/>
  <c r="B159" i="4"/>
  <c r="A159" i="4"/>
  <c r="B158" i="4"/>
  <c r="A158" i="4"/>
  <c r="B157" i="4"/>
  <c r="A157" i="4"/>
  <c r="B156" i="4"/>
  <c r="A156" i="4"/>
  <c r="B155" i="4"/>
  <c r="A155" i="4"/>
  <c r="B154" i="4"/>
  <c r="A154" i="4"/>
  <c r="B153" i="4"/>
  <c r="A153" i="4"/>
  <c r="B152" i="4"/>
  <c r="A152" i="4"/>
  <c r="B151" i="4"/>
  <c r="A151" i="4"/>
  <c r="B150" i="4"/>
  <c r="A150" i="4"/>
  <c r="B149" i="4"/>
  <c r="A149" i="4"/>
  <c r="B148" i="4"/>
  <c r="A148" i="4"/>
  <c r="B147" i="4"/>
  <c r="A147" i="4"/>
  <c r="B146" i="4"/>
  <c r="A146" i="4"/>
  <c r="B145" i="4"/>
  <c r="A145" i="4"/>
  <c r="B144" i="4"/>
  <c r="A144" i="4"/>
  <c r="B143" i="4"/>
  <c r="A143" i="4"/>
  <c r="B142" i="4"/>
  <c r="A142" i="4"/>
  <c r="B141" i="4"/>
  <c r="A141" i="4"/>
  <c r="B140" i="4"/>
  <c r="A140" i="4"/>
  <c r="B139" i="4"/>
  <c r="A139" i="4"/>
  <c r="B138" i="4"/>
  <c r="A138" i="4"/>
  <c r="B137" i="4"/>
  <c r="A137" i="4"/>
  <c r="B136" i="4"/>
  <c r="A136" i="4"/>
  <c r="B135" i="4"/>
  <c r="A135" i="4"/>
  <c r="B134" i="4"/>
  <c r="A134" i="4"/>
  <c r="B133" i="4"/>
  <c r="A133" i="4"/>
  <c r="B132" i="4"/>
  <c r="A132" i="4"/>
  <c r="B131" i="4"/>
  <c r="A131" i="4"/>
  <c r="B130" i="4"/>
  <c r="A130" i="4"/>
  <c r="B129" i="4"/>
  <c r="A129" i="4"/>
  <c r="B128" i="4"/>
  <c r="A128" i="4"/>
  <c r="B127" i="4"/>
  <c r="A127" i="4"/>
  <c r="B126" i="4"/>
  <c r="A126" i="4"/>
  <c r="B125" i="4"/>
  <c r="A125" i="4"/>
  <c r="B124" i="4"/>
  <c r="A124" i="4"/>
  <c r="B123" i="4"/>
  <c r="A123" i="4"/>
  <c r="B122" i="4"/>
  <c r="A122" i="4"/>
  <c r="B121" i="4"/>
  <c r="A121" i="4"/>
  <c r="B120" i="4"/>
  <c r="A120" i="4"/>
  <c r="B119" i="4"/>
  <c r="A119" i="4"/>
  <c r="B118" i="4"/>
  <c r="A118" i="4"/>
  <c r="B117" i="4"/>
  <c r="A117" i="4"/>
  <c r="B116" i="4"/>
  <c r="A116" i="4"/>
  <c r="B115" i="4"/>
  <c r="A115" i="4"/>
  <c r="B114" i="4"/>
  <c r="A114" i="4"/>
  <c r="B113" i="4"/>
  <c r="A113" i="4"/>
  <c r="B112" i="4"/>
  <c r="A112" i="4"/>
  <c r="B111" i="4"/>
  <c r="A111" i="4"/>
  <c r="B110" i="4"/>
  <c r="A110" i="4"/>
  <c r="B109" i="4"/>
  <c r="A109" i="4"/>
  <c r="B108" i="4"/>
  <c r="A108" i="4"/>
  <c r="B107" i="4"/>
  <c r="A107" i="4"/>
  <c r="B106" i="4"/>
  <c r="A106" i="4"/>
  <c r="B105" i="4"/>
  <c r="A105" i="4"/>
  <c r="B104" i="4"/>
  <c r="A104" i="4"/>
  <c r="B103" i="4"/>
  <c r="A103" i="4"/>
  <c r="B102" i="4"/>
  <c r="A102" i="4"/>
  <c r="B101" i="4"/>
  <c r="A101" i="4"/>
  <c r="B100" i="4"/>
  <c r="A100" i="4"/>
  <c r="B99" i="4"/>
  <c r="A99" i="4"/>
  <c r="B98" i="4"/>
  <c r="A98" i="4"/>
  <c r="B97" i="4"/>
  <c r="A97" i="4"/>
  <c r="B96" i="4"/>
  <c r="A96" i="4"/>
  <c r="B95" i="4"/>
  <c r="A95" i="4"/>
  <c r="B94" i="4"/>
  <c r="A94" i="4"/>
  <c r="B93" i="4"/>
  <c r="A93" i="4"/>
  <c r="B92" i="4"/>
  <c r="A92" i="4"/>
  <c r="B91" i="4"/>
  <c r="A91" i="4"/>
  <c r="B90" i="4"/>
  <c r="A90" i="4"/>
  <c r="B89" i="4"/>
  <c r="A89" i="4"/>
  <c r="B88" i="4"/>
  <c r="A88" i="4"/>
  <c r="B87" i="4"/>
  <c r="A87" i="4"/>
  <c r="B86" i="4"/>
  <c r="A86" i="4"/>
  <c r="B85" i="4"/>
  <c r="A85" i="4"/>
  <c r="B84" i="4"/>
  <c r="A84" i="4"/>
  <c r="B83" i="4"/>
  <c r="A83" i="4"/>
  <c r="B82" i="4"/>
  <c r="A82" i="4"/>
  <c r="B81" i="4"/>
  <c r="A81" i="4"/>
  <c r="B80" i="4"/>
  <c r="A80" i="4"/>
  <c r="B79" i="4"/>
  <c r="A79" i="4"/>
  <c r="B78" i="4"/>
  <c r="A78" i="4"/>
  <c r="B77" i="4"/>
  <c r="A77" i="4"/>
  <c r="B76" i="4"/>
  <c r="A76" i="4"/>
  <c r="B75" i="4"/>
  <c r="A75" i="4"/>
  <c r="B74" i="4"/>
  <c r="A74" i="4"/>
  <c r="B73" i="4"/>
  <c r="A73" i="4"/>
  <c r="B72" i="4"/>
  <c r="A72" i="4"/>
  <c r="B71" i="4"/>
  <c r="A71" i="4"/>
  <c r="B70" i="4"/>
  <c r="A70" i="4"/>
  <c r="B69" i="4"/>
  <c r="A69" i="4"/>
  <c r="B68" i="4"/>
  <c r="A68" i="4"/>
  <c r="B67" i="4"/>
  <c r="A67" i="4"/>
  <c r="B66" i="4"/>
  <c r="A66" i="4"/>
  <c r="B65" i="4"/>
  <c r="A65" i="4"/>
  <c r="B64" i="4"/>
  <c r="A64" i="4"/>
  <c r="B63" i="4"/>
  <c r="A63" i="4"/>
  <c r="B62" i="4"/>
  <c r="A62" i="4"/>
  <c r="B61" i="4"/>
  <c r="A61" i="4"/>
  <c r="B60" i="4"/>
  <c r="A60" i="4"/>
  <c r="B59" i="4"/>
  <c r="A59" i="4"/>
  <c r="B58" i="4"/>
  <c r="A58" i="4"/>
  <c r="B57" i="4"/>
  <c r="A57" i="4"/>
  <c r="B56" i="4"/>
  <c r="A56" i="4"/>
  <c r="B55" i="4"/>
  <c r="A55" i="4"/>
  <c r="B54" i="4"/>
  <c r="A54" i="4"/>
  <c r="B53" i="4"/>
  <c r="A53" i="4"/>
  <c r="B52" i="4"/>
  <c r="A52" i="4"/>
  <c r="B51" i="4"/>
  <c r="A51" i="4"/>
  <c r="B50" i="4"/>
  <c r="A50" i="4"/>
  <c r="B49" i="4"/>
  <c r="A49" i="4"/>
  <c r="B48" i="4"/>
  <c r="A48" i="4"/>
  <c r="B47" i="4"/>
  <c r="A47" i="4"/>
  <c r="B46" i="4"/>
  <c r="A46" i="4"/>
  <c r="B45" i="4"/>
  <c r="A45" i="4"/>
  <c r="B44" i="4"/>
  <c r="A44" i="4"/>
  <c r="B43" i="4"/>
  <c r="A43" i="4"/>
  <c r="B42" i="4"/>
  <c r="A42" i="4"/>
  <c r="B41" i="4"/>
  <c r="A41" i="4"/>
  <c r="B40" i="4"/>
  <c r="A40" i="4"/>
  <c r="B39" i="4"/>
  <c r="A39" i="4"/>
  <c r="B38" i="4"/>
  <c r="A38" i="4"/>
  <c r="B37" i="4"/>
  <c r="A37" i="4"/>
  <c r="B36" i="4"/>
  <c r="A36" i="4"/>
  <c r="B35" i="4"/>
  <c r="A35" i="4"/>
  <c r="B34" i="4"/>
  <c r="A34" i="4"/>
  <c r="B33" i="4"/>
  <c r="A33" i="4"/>
  <c r="B32" i="4"/>
  <c r="A32" i="4"/>
  <c r="B31" i="4"/>
  <c r="A31" i="4"/>
  <c r="B30" i="4"/>
  <c r="A30" i="4"/>
  <c r="B29" i="4"/>
  <c r="A29" i="4"/>
  <c r="B28" i="4"/>
  <c r="A28" i="4"/>
  <c r="B27" i="4"/>
  <c r="A27" i="4"/>
  <c r="B26" i="4"/>
  <c r="A26" i="4"/>
  <c r="B25" i="4"/>
  <c r="A25" i="4"/>
  <c r="B24" i="4"/>
  <c r="A24" i="4"/>
  <c r="B23" i="4"/>
  <c r="A23" i="4"/>
  <c r="B22" i="4"/>
  <c r="A22" i="4"/>
  <c r="B21" i="4"/>
  <c r="A21" i="4"/>
  <c r="B20" i="4"/>
  <c r="A20" i="4"/>
  <c r="B19" i="4"/>
  <c r="A19" i="4"/>
  <c r="B18" i="4"/>
  <c r="A18" i="4"/>
  <c r="B17" i="4"/>
  <c r="A17" i="4"/>
  <c r="B16" i="4"/>
  <c r="A16" i="4"/>
  <c r="B15" i="4"/>
  <c r="A15" i="4"/>
  <c r="B14" i="4"/>
  <c r="A14" i="4"/>
  <c r="B13" i="4"/>
  <c r="A13" i="4"/>
  <c r="B12" i="4"/>
  <c r="A12" i="4"/>
  <c r="B11" i="4"/>
  <c r="A11" i="4"/>
  <c r="B10" i="4"/>
  <c r="A10" i="4"/>
  <c r="B9" i="4"/>
  <c r="A9" i="4"/>
  <c r="B8" i="4"/>
  <c r="A8" i="4"/>
  <c r="B7" i="4"/>
  <c r="A7" i="4"/>
  <c r="B6" i="4"/>
  <c r="A6" i="4"/>
  <c r="B5" i="4"/>
  <c r="A5" i="4"/>
  <c r="B253" i="3"/>
  <c r="A253" i="3"/>
  <c r="B252" i="3"/>
  <c r="A252" i="3"/>
  <c r="B251" i="3"/>
  <c r="A251" i="3"/>
  <c r="B250" i="3"/>
  <c r="A250" i="3"/>
  <c r="B249" i="3"/>
  <c r="A249" i="3"/>
  <c r="B248" i="3"/>
  <c r="A248" i="3"/>
  <c r="B247" i="3"/>
  <c r="A247" i="3"/>
  <c r="B246" i="3"/>
  <c r="A246" i="3"/>
  <c r="B245" i="3"/>
  <c r="A245" i="3"/>
  <c r="B244" i="3"/>
  <c r="A244" i="3"/>
  <c r="B243" i="3"/>
  <c r="A243" i="3"/>
  <c r="B242" i="3"/>
  <c r="A242" i="3"/>
  <c r="B241" i="3"/>
  <c r="A241" i="3"/>
  <c r="B240" i="3"/>
  <c r="A240" i="3"/>
  <c r="B239" i="3"/>
  <c r="A239" i="3"/>
  <c r="B238" i="3"/>
  <c r="A238" i="3"/>
  <c r="B237" i="3"/>
  <c r="A237" i="3"/>
  <c r="B236" i="3"/>
  <c r="A236" i="3"/>
  <c r="B235" i="3"/>
  <c r="A235" i="3"/>
  <c r="B234" i="3"/>
  <c r="A234" i="3"/>
  <c r="B233" i="3"/>
  <c r="A233" i="3"/>
  <c r="B232" i="3"/>
  <c r="A232" i="3"/>
  <c r="B231" i="3"/>
  <c r="A231" i="3"/>
  <c r="B230" i="3"/>
  <c r="A230" i="3"/>
  <c r="B229" i="3"/>
  <c r="A229" i="3"/>
  <c r="B228" i="3"/>
  <c r="A228" i="3"/>
  <c r="B227" i="3"/>
  <c r="A227" i="3"/>
  <c r="B226" i="3"/>
  <c r="A226" i="3"/>
  <c r="B225" i="3"/>
  <c r="A225" i="3"/>
  <c r="B224" i="3"/>
  <c r="A224" i="3"/>
  <c r="B223" i="3"/>
  <c r="A223" i="3"/>
  <c r="B222" i="3"/>
  <c r="A222" i="3"/>
  <c r="B221" i="3"/>
  <c r="A221" i="3"/>
  <c r="B220" i="3"/>
  <c r="A220" i="3"/>
  <c r="B219" i="3"/>
  <c r="A219" i="3"/>
  <c r="B218" i="3"/>
  <c r="A218" i="3"/>
  <c r="B217" i="3"/>
  <c r="A217" i="3"/>
  <c r="B216" i="3"/>
  <c r="A216" i="3"/>
  <c r="B215" i="3"/>
  <c r="A215" i="3"/>
  <c r="B214" i="3"/>
  <c r="A214" i="3"/>
  <c r="B213" i="3"/>
  <c r="A213" i="3"/>
  <c r="B212" i="3"/>
  <c r="A212" i="3"/>
  <c r="B211" i="3"/>
  <c r="A211" i="3"/>
  <c r="B210" i="3"/>
  <c r="A210" i="3"/>
  <c r="B209" i="3"/>
  <c r="A209" i="3"/>
  <c r="B208" i="3"/>
  <c r="A208" i="3"/>
  <c r="B207" i="3"/>
  <c r="A207" i="3"/>
  <c r="B206" i="3"/>
  <c r="A206" i="3"/>
  <c r="B205" i="3"/>
  <c r="A205" i="3"/>
  <c r="B204" i="3"/>
  <c r="A204" i="3"/>
  <c r="B203" i="3"/>
  <c r="A203" i="3"/>
  <c r="B202" i="3"/>
  <c r="A202" i="3"/>
  <c r="B201" i="3"/>
  <c r="A201" i="3"/>
  <c r="B200" i="3"/>
  <c r="A200" i="3"/>
  <c r="B199" i="3"/>
  <c r="A199" i="3"/>
  <c r="B198" i="3"/>
  <c r="A198" i="3"/>
  <c r="B197" i="3"/>
  <c r="A197" i="3"/>
  <c r="B196" i="3"/>
  <c r="A196" i="3"/>
  <c r="B195" i="3"/>
  <c r="A195" i="3"/>
  <c r="B194" i="3"/>
  <c r="A194" i="3"/>
  <c r="B193" i="3"/>
  <c r="A193" i="3"/>
  <c r="B192" i="3"/>
  <c r="A192" i="3"/>
  <c r="B191" i="3"/>
  <c r="A191" i="3"/>
  <c r="B190" i="3"/>
  <c r="A190" i="3"/>
  <c r="B189" i="3"/>
  <c r="A189" i="3"/>
  <c r="B188" i="3"/>
  <c r="A188" i="3"/>
  <c r="B187" i="3"/>
  <c r="A187" i="3"/>
  <c r="B186" i="3"/>
  <c r="A186" i="3"/>
  <c r="B185" i="3"/>
  <c r="A185" i="3"/>
  <c r="B184" i="3"/>
  <c r="A184" i="3"/>
  <c r="B183" i="3"/>
  <c r="A183" i="3"/>
  <c r="B182" i="3"/>
  <c r="A182" i="3"/>
  <c r="B181" i="3"/>
  <c r="A181" i="3"/>
  <c r="B180" i="3"/>
  <c r="A180" i="3"/>
  <c r="B179" i="3"/>
  <c r="A179" i="3"/>
  <c r="B178" i="3"/>
  <c r="A178" i="3"/>
  <c r="B177" i="3"/>
  <c r="A177" i="3"/>
  <c r="B176" i="3"/>
  <c r="A176" i="3"/>
  <c r="B175" i="3"/>
  <c r="A175" i="3"/>
  <c r="B174" i="3"/>
  <c r="A174" i="3"/>
  <c r="B173" i="3"/>
  <c r="A173" i="3"/>
  <c r="B172" i="3"/>
  <c r="A172" i="3"/>
  <c r="B171" i="3"/>
  <c r="A171" i="3"/>
  <c r="B170" i="3"/>
  <c r="A170" i="3"/>
  <c r="B169" i="3"/>
  <c r="A169" i="3"/>
  <c r="B168" i="3"/>
  <c r="A168" i="3"/>
  <c r="B167" i="3"/>
  <c r="A167" i="3"/>
  <c r="B166" i="3"/>
  <c r="A166" i="3"/>
  <c r="B165" i="3"/>
  <c r="A165" i="3"/>
  <c r="B164" i="3"/>
  <c r="A164" i="3"/>
  <c r="B163" i="3"/>
  <c r="A163" i="3"/>
  <c r="B162" i="3"/>
  <c r="A162" i="3"/>
  <c r="B161" i="3"/>
  <c r="A161" i="3"/>
  <c r="B160" i="3"/>
  <c r="A160" i="3"/>
  <c r="B159" i="3"/>
  <c r="A159" i="3"/>
  <c r="B158" i="3"/>
  <c r="A158" i="3"/>
  <c r="B157" i="3"/>
  <c r="A157" i="3"/>
  <c r="B156" i="3"/>
  <c r="A156" i="3"/>
  <c r="B155" i="3"/>
  <c r="A155" i="3"/>
  <c r="B154" i="3"/>
  <c r="A154" i="3"/>
  <c r="B153" i="3"/>
  <c r="A153" i="3"/>
  <c r="B152" i="3"/>
  <c r="A152" i="3"/>
  <c r="B151" i="3"/>
  <c r="A151" i="3"/>
  <c r="B150" i="3"/>
  <c r="A150" i="3"/>
  <c r="B149" i="3"/>
  <c r="A149" i="3"/>
  <c r="B148" i="3"/>
  <c r="A148" i="3"/>
  <c r="B147" i="3"/>
  <c r="A147" i="3"/>
  <c r="B146" i="3"/>
  <c r="A146" i="3"/>
  <c r="B145" i="3"/>
  <c r="A145" i="3"/>
  <c r="B144" i="3"/>
  <c r="A144" i="3"/>
  <c r="B143" i="3"/>
  <c r="A143" i="3"/>
  <c r="B142" i="3"/>
  <c r="A142" i="3"/>
  <c r="B141" i="3"/>
  <c r="A141" i="3"/>
  <c r="B140" i="3"/>
  <c r="A140" i="3"/>
  <c r="B139" i="3"/>
  <c r="A139" i="3"/>
  <c r="B138" i="3"/>
  <c r="A138" i="3"/>
  <c r="B137" i="3"/>
  <c r="A137" i="3"/>
  <c r="B136" i="3"/>
  <c r="A136" i="3"/>
  <c r="B135" i="3"/>
  <c r="A135" i="3"/>
  <c r="B134" i="3"/>
  <c r="A134" i="3"/>
  <c r="B133" i="3"/>
  <c r="A133" i="3"/>
  <c r="B132" i="3"/>
  <c r="A132" i="3"/>
  <c r="B131" i="3"/>
  <c r="A131" i="3"/>
  <c r="B130" i="3"/>
  <c r="A130" i="3"/>
  <c r="B129" i="3"/>
  <c r="A129" i="3"/>
  <c r="B128" i="3"/>
  <c r="A128" i="3"/>
  <c r="B127" i="3"/>
  <c r="A127" i="3"/>
  <c r="B126" i="3"/>
  <c r="A126" i="3"/>
  <c r="B125" i="3"/>
  <c r="A125" i="3"/>
  <c r="B124" i="3"/>
  <c r="A124" i="3"/>
  <c r="B123" i="3"/>
  <c r="A123" i="3"/>
  <c r="B122" i="3"/>
  <c r="A122" i="3"/>
  <c r="B121" i="3"/>
  <c r="A121" i="3"/>
  <c r="B120" i="3"/>
  <c r="A120" i="3"/>
  <c r="B119" i="3"/>
  <c r="A119" i="3"/>
  <c r="B118" i="3"/>
  <c r="A118" i="3"/>
  <c r="B117" i="3"/>
  <c r="A117" i="3"/>
  <c r="B116" i="3"/>
  <c r="A116" i="3"/>
  <c r="B115" i="3"/>
  <c r="A115" i="3"/>
  <c r="B114" i="3"/>
  <c r="A114" i="3"/>
  <c r="B113" i="3"/>
  <c r="A113" i="3"/>
  <c r="B112" i="3"/>
  <c r="A112" i="3"/>
  <c r="B111" i="3"/>
  <c r="A111" i="3"/>
  <c r="B110" i="3"/>
  <c r="A110" i="3"/>
  <c r="B109" i="3"/>
  <c r="A109" i="3"/>
  <c r="B108" i="3"/>
  <c r="A108" i="3"/>
  <c r="B107" i="3"/>
  <c r="A107" i="3"/>
  <c r="B106" i="3"/>
  <c r="A106" i="3"/>
  <c r="B105" i="3"/>
  <c r="A105" i="3"/>
  <c r="B104" i="3"/>
  <c r="A104" i="3"/>
  <c r="B103" i="3"/>
  <c r="A103" i="3"/>
  <c r="B102" i="3"/>
  <c r="A102" i="3"/>
  <c r="B101" i="3"/>
  <c r="A101" i="3"/>
  <c r="B100" i="3"/>
  <c r="A100" i="3"/>
  <c r="B99" i="3"/>
  <c r="A99" i="3"/>
  <c r="B98" i="3"/>
  <c r="A98" i="3"/>
  <c r="B97" i="3"/>
  <c r="A97" i="3"/>
  <c r="B96" i="3"/>
  <c r="A96" i="3"/>
  <c r="B95" i="3"/>
  <c r="A95" i="3"/>
  <c r="B94" i="3"/>
  <c r="A94" i="3"/>
  <c r="B93" i="3"/>
  <c r="A93" i="3"/>
  <c r="B92" i="3"/>
  <c r="A92" i="3"/>
  <c r="B91" i="3"/>
  <c r="A91" i="3"/>
  <c r="B90" i="3"/>
  <c r="A90" i="3"/>
  <c r="B89" i="3"/>
  <c r="A89" i="3"/>
  <c r="B88" i="3"/>
  <c r="A88" i="3"/>
  <c r="B87" i="3"/>
  <c r="A87" i="3"/>
  <c r="B86" i="3"/>
  <c r="A86" i="3"/>
  <c r="B85" i="3"/>
  <c r="A85" i="3"/>
  <c r="B84" i="3"/>
  <c r="A84" i="3"/>
  <c r="B83" i="3"/>
  <c r="A83" i="3"/>
  <c r="B82" i="3"/>
  <c r="A82" i="3"/>
  <c r="B81" i="3"/>
  <c r="A81" i="3"/>
  <c r="B80" i="3"/>
  <c r="A80" i="3"/>
  <c r="B79" i="3"/>
  <c r="A79" i="3"/>
  <c r="B78" i="3"/>
  <c r="A78" i="3"/>
  <c r="B77" i="3"/>
  <c r="A77" i="3"/>
  <c r="B76" i="3"/>
  <c r="A76" i="3"/>
  <c r="B75" i="3"/>
  <c r="A75" i="3"/>
  <c r="B74" i="3"/>
  <c r="A74" i="3"/>
  <c r="B73" i="3"/>
  <c r="A73" i="3"/>
  <c r="B72" i="3"/>
  <c r="A72" i="3"/>
  <c r="B71" i="3"/>
  <c r="A71" i="3"/>
  <c r="B70" i="3"/>
  <c r="A70" i="3"/>
  <c r="B69" i="3"/>
  <c r="A69" i="3"/>
  <c r="B68" i="3"/>
  <c r="A68" i="3"/>
  <c r="B67" i="3"/>
  <c r="A67" i="3"/>
  <c r="B66" i="3"/>
  <c r="A66" i="3"/>
  <c r="B65" i="3"/>
  <c r="A65" i="3"/>
  <c r="B64" i="3"/>
  <c r="A64" i="3"/>
  <c r="B63" i="3"/>
  <c r="A63" i="3"/>
  <c r="B62" i="3"/>
  <c r="A62" i="3"/>
  <c r="B61" i="3"/>
  <c r="A61" i="3"/>
  <c r="B60" i="3"/>
  <c r="A60" i="3"/>
  <c r="B59" i="3"/>
  <c r="A59" i="3"/>
  <c r="B58" i="3"/>
  <c r="A58" i="3"/>
  <c r="B57" i="3"/>
  <c r="A57" i="3"/>
  <c r="B56" i="3"/>
  <c r="A56" i="3"/>
  <c r="B55" i="3"/>
  <c r="A55" i="3"/>
  <c r="B54" i="3"/>
  <c r="A54" i="3"/>
  <c r="B53" i="3"/>
  <c r="A53" i="3"/>
  <c r="B52" i="3"/>
  <c r="A52" i="3"/>
  <c r="B51" i="3"/>
  <c r="A51" i="3"/>
  <c r="B50" i="3"/>
  <c r="A50" i="3"/>
  <c r="B49" i="3"/>
  <c r="A49" i="3"/>
  <c r="B48" i="3"/>
  <c r="A48" i="3"/>
  <c r="B47" i="3"/>
  <c r="A47" i="3"/>
  <c r="B46" i="3"/>
  <c r="A46" i="3"/>
  <c r="G45" i="3"/>
  <c r="M45" i="12" s="1"/>
  <c r="B45" i="3"/>
  <c r="A45" i="3"/>
  <c r="B44" i="3"/>
  <c r="A44" i="3"/>
  <c r="B43" i="3"/>
  <c r="A43" i="3"/>
  <c r="B42" i="3"/>
  <c r="A42" i="3"/>
  <c r="B41" i="3"/>
  <c r="A41" i="3"/>
  <c r="B40" i="3"/>
  <c r="A40" i="3"/>
  <c r="B39" i="3"/>
  <c r="A39" i="3"/>
  <c r="B38" i="3"/>
  <c r="A38" i="3"/>
  <c r="B37" i="3"/>
  <c r="A37" i="3"/>
  <c r="B36" i="3"/>
  <c r="A36" i="3"/>
  <c r="B35" i="3"/>
  <c r="A35" i="3"/>
  <c r="B34" i="3"/>
  <c r="A34" i="3"/>
  <c r="B33" i="3"/>
  <c r="A33" i="3"/>
  <c r="B32" i="3"/>
  <c r="A32" i="3"/>
  <c r="B31" i="3"/>
  <c r="A31" i="3"/>
  <c r="B30" i="3"/>
  <c r="A30" i="3"/>
  <c r="B29" i="3"/>
  <c r="A29" i="3"/>
  <c r="B28" i="3"/>
  <c r="A28" i="3"/>
  <c r="B27" i="3"/>
  <c r="A27" i="3"/>
  <c r="B26" i="3"/>
  <c r="A26" i="3"/>
  <c r="B25" i="3"/>
  <c r="A25" i="3"/>
  <c r="B24" i="3"/>
  <c r="A24" i="3"/>
  <c r="B23" i="3"/>
  <c r="A23" i="3"/>
  <c r="B22" i="3"/>
  <c r="A22" i="3"/>
  <c r="B21" i="3"/>
  <c r="A21" i="3"/>
  <c r="B20" i="3"/>
  <c r="A20" i="3"/>
  <c r="B19" i="3"/>
  <c r="A19" i="3"/>
  <c r="B18" i="3"/>
  <c r="A18" i="3"/>
  <c r="B17" i="3"/>
  <c r="A17" i="3"/>
  <c r="B16" i="3"/>
  <c r="A16" i="3"/>
  <c r="B15" i="3"/>
  <c r="A15" i="3"/>
  <c r="B14" i="3"/>
  <c r="A14" i="3"/>
  <c r="B13" i="3"/>
  <c r="A13" i="3"/>
  <c r="B12" i="3"/>
  <c r="A12" i="3"/>
  <c r="B11" i="3"/>
  <c r="A11" i="3"/>
  <c r="B10" i="3"/>
  <c r="A10" i="3"/>
  <c r="B9" i="3"/>
  <c r="A9" i="3"/>
  <c r="B8" i="3"/>
  <c r="A8" i="3"/>
  <c r="B7" i="3"/>
  <c r="A7" i="3"/>
  <c r="B6" i="3"/>
  <c r="A6" i="3"/>
  <c r="B5" i="3"/>
  <c r="A5"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Alan Mills</author>
  </authors>
  <commentList>
    <comment ref="AC54" authorId="0" shapeId="0" xr:uid="{CB3FD8DC-E353-4406-BAA7-94130B8DCE9A}">
      <text>
        <r>
          <rPr>
            <b/>
            <sz val="9"/>
            <color indexed="81"/>
            <rFont val="Tahoma"/>
            <family val="2"/>
          </rPr>
          <t>Alan Mills:</t>
        </r>
        <r>
          <rPr>
            <sz val="9"/>
            <color indexed="81"/>
            <rFont val="Tahoma"/>
            <family val="2"/>
          </rPr>
          <t xml:space="preserve">
Link not working to tables
</t>
        </r>
      </text>
    </comment>
    <comment ref="AC75" authorId="0" shapeId="0" xr:uid="{DEA1AD5D-C617-4195-921A-AFAC8936F518}">
      <text>
        <r>
          <rPr>
            <b/>
            <sz val="9"/>
            <color indexed="81"/>
            <rFont val="Tahoma"/>
            <family val="2"/>
          </rPr>
          <t>Alan Mills:</t>
        </r>
        <r>
          <rPr>
            <sz val="9"/>
            <color indexed="81"/>
            <rFont val="Tahoma"/>
            <family val="2"/>
          </rPr>
          <t xml:space="preserve">
cannot access 15/3/21</t>
        </r>
      </text>
    </comment>
    <comment ref="AC76" authorId="0" shapeId="0" xr:uid="{7E24A75D-4A69-4AED-BCDA-D6BF4753545E}">
      <text>
        <r>
          <rPr>
            <b/>
            <sz val="9"/>
            <color indexed="81"/>
            <rFont val="Tahoma"/>
            <family val="2"/>
          </rPr>
          <t>Alan Mills:</t>
        </r>
        <r>
          <rPr>
            <sz val="9"/>
            <color indexed="81"/>
            <rFont val="Tahoma"/>
            <family val="2"/>
          </rPr>
          <t xml:space="preserve">
Cannot access 15/3/21</t>
        </r>
      </text>
    </comment>
    <comment ref="AV76" authorId="0" shapeId="0" xr:uid="{FB20A94B-F9D8-4E49-AF96-7037F94B4FC3}">
      <text>
        <r>
          <rPr>
            <b/>
            <sz val="9"/>
            <color indexed="81"/>
            <rFont val="Tahoma"/>
            <family val="2"/>
          </rPr>
          <t>Alan Mills:</t>
        </r>
        <r>
          <rPr>
            <sz val="9"/>
            <color indexed="81"/>
            <rFont val="Tahoma"/>
            <family val="2"/>
          </rPr>
          <t xml:space="preserve">
Need to see data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Alan Mills</author>
  </authors>
  <commentList>
    <comment ref="E57" authorId="0" shapeId="0" xr:uid="{133FC53F-CF18-4C87-B7A6-08C12855B9E0}">
      <text>
        <r>
          <rPr>
            <b/>
            <sz val="9"/>
            <color indexed="81"/>
            <rFont val="Tahoma"/>
            <family val="2"/>
          </rPr>
          <t>Alan Mills:</t>
        </r>
        <r>
          <rPr>
            <sz val="9"/>
            <color indexed="81"/>
            <rFont val="Tahoma"/>
            <family val="2"/>
          </rPr>
          <t xml:space="preserve">
is scale right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Alan Mills</author>
  </authors>
  <commentList>
    <comment ref="C48" authorId="0" shapeId="0" xr:uid="{187784FB-9018-419D-A6A8-9CA8B813B460}">
      <text>
        <r>
          <rPr>
            <b/>
            <sz val="9"/>
            <color indexed="81"/>
            <rFont val="Tahoma"/>
            <family val="2"/>
          </rPr>
          <t>Alan Mills:</t>
        </r>
        <r>
          <rPr>
            <sz val="9"/>
            <color indexed="81"/>
            <rFont val="Tahoma"/>
            <family val="2"/>
          </rPr>
          <t xml:space="preserve">
Cannot access</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2453540D-3DCF-42DB-B433-FD664C7CE2C4}" keepAlive="1" name="ThisWorkbookDataModel" description="Data Model"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 id="2" xr16:uid="{C8F24D75-4397-4EE9-A639-5FE52EE9F55A}" name="WorksheetConnection_AnguillaDisasterMetadataCatalogue_v1.xlsm!tbl_Metadata_Main" type="102" refreshedVersion="6" minRefreshableVersion="5">
    <extLst>
      <ext xmlns:x15="http://schemas.microsoft.com/office/spreadsheetml/2010/11/main" uri="{DE250136-89BD-433C-8126-D09CA5730AF9}">
        <x15:connection id="tbl_Metadata_Main">
          <x15:rangePr sourceName="_xlcn.WorksheetConnection_AnguillaDisasterMetadataCatalogue_v1.xlsmtbl_Metadata_Main1"/>
        </x15:connection>
      </ext>
    </extLst>
  </connection>
  <connection id="3" xr16:uid="{4A98E495-48A9-4F85-B4EF-AA68E6E4342E}" name="WorksheetConnection_AnguillaDisasterMetadataCatalogue_v1.xlsm!tbl_Stat_Variables" type="102" refreshedVersion="6" minRefreshableVersion="5">
    <extLst>
      <ext xmlns:x15="http://schemas.microsoft.com/office/spreadsheetml/2010/11/main" uri="{DE250136-89BD-433C-8126-D09CA5730AF9}">
        <x15:connection id="tbl_Stat_Variables">
          <x15:rangePr sourceName="_xlcn.WorksheetConnection_AnguillaDisasterMetadataCatalogue_v1.xlsmtbl_Stat_Variables1"/>
        </x15:connection>
      </ext>
    </extLst>
  </connection>
</connections>
</file>

<file path=xl/sharedStrings.xml><?xml version="1.0" encoding="utf-8"?>
<sst xmlns="http://schemas.openxmlformats.org/spreadsheetml/2006/main" count="3952" uniqueCount="1786">
  <si>
    <t>ID </t>
  </si>
  <si>
    <t>name </t>
  </si>
  <si>
    <t>contactInfo </t>
  </si>
  <si>
    <t>positionName </t>
  </si>
  <si>
    <t>logo </t>
  </si>
  <si>
    <t>deliveryPoint </t>
  </si>
  <si>
    <t>city </t>
  </si>
  <si>
    <t>administrativeArea </t>
  </si>
  <si>
    <t>postalCode </t>
  </si>
  <si>
    <t>country </t>
  </si>
  <si>
    <t>electronicMailAddress </t>
  </si>
  <si>
    <t>phone </t>
  </si>
  <si>
    <t>Address </t>
  </si>
  <si>
    <t>onlineResource </t>
  </si>
  <si>
    <t>hoursOfService </t>
  </si>
  <si>
    <t>Unique identifier code.  </t>
  </si>
  <si>
    <t>Contact name </t>
  </si>
  <si>
    <t>Type of contact information gathered </t>
  </si>
  <si>
    <t>Position in organisation </t>
  </si>
  <si>
    <t>link to logo image </t>
  </si>
  <si>
    <t>Physical Address </t>
  </si>
  <si>
    <t>Settlement name </t>
  </si>
  <si>
    <t>Administrative area (if applicable) </t>
  </si>
  <si>
    <t>Post Code or Zip Code (if applicable) </t>
  </si>
  <si>
    <t>Country (Anguilla or other) </t>
  </si>
  <si>
    <t>email address </t>
  </si>
  <si>
    <t>main contact number </t>
  </si>
  <si>
    <t>Postal Address (if different from Physical Address) </t>
  </si>
  <si>
    <t>URL - website address </t>
  </si>
  <si>
    <t>Opening hours (if applicable) </t>
  </si>
  <si>
    <t>Organisation</t>
  </si>
  <si>
    <t>organisation</t>
  </si>
  <si>
    <t>Ministry of Finance and Health</t>
  </si>
  <si>
    <t>Anguilla Hotel and Tourism Association</t>
  </si>
  <si>
    <t>Public Utilities Commission</t>
  </si>
  <si>
    <t>Anguilla Electric</t>
  </si>
  <si>
    <t>Economic Development Unit</t>
  </si>
  <si>
    <t>Department of Education</t>
  </si>
  <si>
    <t>Department of Disaster Management</t>
  </si>
  <si>
    <t>Health Protection Unit</t>
  </si>
  <si>
    <t>Water Corporation of Anguilla</t>
  </si>
  <si>
    <t>FLOW</t>
  </si>
  <si>
    <t>Digicel</t>
  </si>
  <si>
    <t>Anguilla Chamber of Commerce</t>
  </si>
  <si>
    <t>Department of Lands and Surveys</t>
  </si>
  <si>
    <t>Department of Physical Planning</t>
  </si>
  <si>
    <t>Fisheries Unit</t>
  </si>
  <si>
    <t>Agriculture Unit</t>
  </si>
  <si>
    <t>Department of Information Technology and E-Government Services</t>
  </si>
  <si>
    <t>Health Authority of Anguilla</t>
  </si>
  <si>
    <t>Jamila Gumbs</t>
  </si>
  <si>
    <t>None</t>
  </si>
  <si>
    <t>Regulatory Analyst</t>
  </si>
  <si>
    <t>Elvin Richardson</t>
  </si>
  <si>
    <t>Dawn Reid</t>
  </si>
  <si>
    <t>Damien Barker</t>
  </si>
  <si>
    <t>Kathleen Rogers</t>
  </si>
  <si>
    <t>Clari Hodge</t>
  </si>
  <si>
    <t>Juilian Hughes</t>
  </si>
  <si>
    <t>Chavez Edwards</t>
  </si>
  <si>
    <t xml:space="preserve">Roach </t>
  </si>
  <si>
    <t>Vaughn Hazel</t>
  </si>
  <si>
    <t>Lenette Carty</t>
  </si>
  <si>
    <t>Budget Officer</t>
  </si>
  <si>
    <t>Kishena Webster</t>
  </si>
  <si>
    <t>IT Manager</t>
  </si>
  <si>
    <t>no</t>
  </si>
  <si>
    <t>Education Planner</t>
  </si>
  <si>
    <t>Deputy Director</t>
  </si>
  <si>
    <t>Principle Environment Officer</t>
  </si>
  <si>
    <t>Water Engineer</t>
  </si>
  <si>
    <t xml:space="preserve"> Senior Land Registration Officer</t>
  </si>
  <si>
    <t>Senior GIS Officer</t>
  </si>
  <si>
    <t>Horticulturist</t>
  </si>
  <si>
    <t>Health Information Coordinator</t>
  </si>
  <si>
    <t>The Valley</t>
  </si>
  <si>
    <t>Anguilla</t>
  </si>
  <si>
    <t>264 497 2424</t>
  </si>
  <si>
    <t>-</t>
  </si>
  <si>
    <t>PO Box 60</t>
  </si>
  <si>
    <t>Karim Hodge</t>
  </si>
  <si>
    <t>Permanent Secretary</t>
  </si>
  <si>
    <t>Coronation Avenue</t>
  </si>
  <si>
    <t>264 497 2615</t>
  </si>
  <si>
    <t>http://www.gov.ai/department.php?id=5&amp;dept=15</t>
  </si>
  <si>
    <t>264 497 2871</t>
  </si>
  <si>
    <t>Crocus Hill</t>
  </si>
  <si>
    <t>264 497 5392</t>
  </si>
  <si>
    <t>http://www.gov.ai/department.php?id=3&amp;dept=18</t>
  </si>
  <si>
    <t>https://anguillachamber.com/?fbclid=IwAR068SkF2HyYdgMcBXOeeb5czn2IVCEiDMt9Otb1npYZYgK80o-89UlQH6A</t>
  </si>
  <si>
    <t>PO Box 321</t>
  </si>
  <si>
    <t>264) 497-2839</t>
  </si>
  <si>
    <t>264 497-2839</t>
  </si>
  <si>
    <t>AI2640</t>
  </si>
  <si>
    <t>https://anguillachamber.com/</t>
  </si>
  <si>
    <t>http://www.gov.ai/department.php?id=5&amp;dept=13</t>
  </si>
  <si>
    <t>PO Box 1618</t>
  </si>
  <si>
    <t>264 497 1270</t>
  </si>
  <si>
    <t>https://www.anglec.com/</t>
  </si>
  <si>
    <t>264 497-5200</t>
  </si>
  <si>
    <t>https://www.anglec.com/images/headerLogoA.jpg</t>
  </si>
  <si>
    <t>Administrative Building next to National Bank  of Anguilla</t>
  </si>
  <si>
    <t>PO Box 400</t>
  </si>
  <si>
    <t>8am to 3.30 pm</t>
  </si>
  <si>
    <t>https://anguillahta.com/</t>
  </si>
  <si>
    <t>264 497-2944</t>
  </si>
  <si>
    <t>ahtaaxa@gmail.com</t>
  </si>
  <si>
    <t>Gilda Gumbs-Samuel</t>
  </si>
  <si>
    <t>Executive Director</t>
  </si>
  <si>
    <t>Lower South Hill</t>
  </si>
  <si>
    <t>PO Box 1020, The Valley</t>
  </si>
  <si>
    <t>Rendezvous Bay Road</t>
  </si>
  <si>
    <t>264-497-2551</t>
  </si>
  <si>
    <t>Pope Hill</t>
  </si>
  <si>
    <t>PO Box 2004</t>
  </si>
  <si>
    <t>https://www.facebook.com/haafamily/</t>
  </si>
  <si>
    <t>Secretariat Ground Floor West</t>
  </si>
  <si>
    <t>264 497 5233</t>
  </si>
  <si>
    <t>http://www.gov.ai/department.php?id=6&amp;dept=1</t>
  </si>
  <si>
    <t>vaughn.hazell@gov.ai</t>
  </si>
  <si>
    <t>James Ronald Webster Building Second floor</t>
  </si>
  <si>
    <t>264 497 2926</t>
  </si>
  <si>
    <t>http://www.ddmaxa.org/</t>
  </si>
  <si>
    <t>ddm@gov.ai , ddmaxa@gmail.com</t>
  </si>
  <si>
    <t>264 497 2874</t>
  </si>
  <si>
    <t>http://www.gov.ai/department.php?id=2&amp;dept=28</t>
  </si>
  <si>
    <t>dawn.reid@gov.ai</t>
  </si>
  <si>
    <t>karim.hodge@gov.ai</t>
  </si>
  <si>
    <t>Fisheries Officer</t>
  </si>
  <si>
    <t>Unit 12, 2nd Floor, Brooks and Sons Complex</t>
  </si>
  <si>
    <t>264 497 0217</t>
  </si>
  <si>
    <t>http://www.gov.ai/department.php?id=3&amp;dept=21</t>
  </si>
  <si>
    <t>https://pucanguilla.com/</t>
  </si>
  <si>
    <t>264 497 7374</t>
  </si>
  <si>
    <t>https://pucanguilla.com/wp-content/uploads/2016/10/puc_logo_color.png</t>
  </si>
  <si>
    <t>Fair Play Commercial Complex</t>
  </si>
  <si>
    <t>pucaxa@puc.ai</t>
  </si>
  <si>
    <t>PO Box 1400</t>
  </si>
  <si>
    <t>Wireless Ventures (Anguilla) Ltd., Fedrick O Harrigan Building</t>
  </si>
  <si>
    <t>Rock Farm</t>
  </si>
  <si>
    <t>264 461 3600</t>
  </si>
  <si>
    <t>https://www.digicelgroup.com/ai/en.html</t>
  </si>
  <si>
    <t>8am to 8pm</t>
  </si>
  <si>
    <t>The Valley Road</t>
  </si>
  <si>
    <t xml:space="preserve">264 498 2422 </t>
  </si>
  <si>
    <t>https://discoverflow.co/anguilla/</t>
  </si>
  <si>
    <t>8am to 5pm</t>
  </si>
  <si>
    <t>Description </t>
  </si>
  <si>
    <t>Identification </t>
  </si>
  <si>
    <t>identifier </t>
  </si>
  <si>
    <t>Unique Identifier </t>
  </si>
  <si>
    <t>title </t>
  </si>
  <si>
    <t>Title </t>
  </si>
  <si>
    <t>alternative </t>
  </si>
  <si>
    <t>Alternative Title </t>
  </si>
  <si>
    <t>abstract </t>
  </si>
  <si>
    <t>Abstract </t>
  </si>
  <si>
    <t>description </t>
  </si>
  <si>
    <t>Citation </t>
  </si>
  <si>
    <t>bibliographicCitation </t>
  </si>
  <si>
    <t>Bibliographic Citation </t>
  </si>
  <si>
    <t>Responsibility </t>
  </si>
  <si>
    <t>creator </t>
  </si>
  <si>
    <t>Creator </t>
  </si>
  <si>
    <t>contributor </t>
  </si>
  <si>
    <t>Contributor  </t>
  </si>
  <si>
    <t>publisher </t>
  </si>
  <si>
    <t>Publisher </t>
  </si>
  <si>
    <t>  </t>
  </si>
  <si>
    <t>Source </t>
  </si>
  <si>
    <t>rights </t>
  </si>
  <si>
    <t>Rights </t>
  </si>
  <si>
    <t>rightsHolder </t>
  </si>
  <si>
    <t>Rights Holder </t>
  </si>
  <si>
    <t>provenance </t>
  </si>
  <si>
    <t>Provenance History </t>
  </si>
  <si>
    <t>Temporal </t>
  </si>
  <si>
    <t>valid </t>
  </si>
  <si>
    <t>Period of Validity </t>
  </si>
  <si>
    <t>created </t>
  </si>
  <si>
    <t>Date Created </t>
  </si>
  <si>
    <t>dateAccepted </t>
  </si>
  <si>
    <t>Date Accepted </t>
  </si>
  <si>
    <t>dateCopyrighted </t>
  </si>
  <si>
    <t>Date Copyrighted </t>
  </si>
  <si>
    <t>dateSubmitted </t>
  </si>
  <si>
    <t>Date Submitted  </t>
  </si>
  <si>
    <t>issued </t>
  </si>
  <si>
    <t>Date Issued </t>
  </si>
  <si>
    <t>modified </t>
  </si>
  <si>
    <t>Date Modified </t>
  </si>
  <si>
    <t>language </t>
  </si>
  <si>
    <t>Language </t>
  </si>
  <si>
    <t>subject </t>
  </si>
  <si>
    <t>Subject </t>
  </si>
  <si>
    <t>keyword </t>
  </si>
  <si>
    <t>Keyword (s) </t>
  </si>
  <si>
    <t>type </t>
  </si>
  <si>
    <t>Format Type </t>
  </si>
  <si>
    <t>license </t>
  </si>
  <si>
    <t>Official License </t>
  </si>
  <si>
    <t>conformsTo </t>
  </si>
  <si>
    <t>Conforms To </t>
  </si>
  <si>
    <t>Access </t>
  </si>
  <si>
    <t>Distribution </t>
  </si>
  <si>
    <t>format </t>
  </si>
  <si>
    <t>Format  </t>
  </si>
  <si>
    <t>medium </t>
  </si>
  <si>
    <t>Format Medium </t>
  </si>
  <si>
    <t>onLine </t>
  </si>
  <si>
    <t>Online Location </t>
  </si>
  <si>
    <t>offLine </t>
  </si>
  <si>
    <t>Offline Location </t>
  </si>
  <si>
    <t>available </t>
  </si>
  <si>
    <t>Date Available </t>
  </si>
  <si>
    <t>transferSize </t>
  </si>
  <si>
    <t>Transfer Size </t>
  </si>
  <si>
    <t>Usage </t>
  </si>
  <si>
    <t>specificUsage </t>
  </si>
  <si>
    <t>Specific Usage </t>
  </si>
  <si>
    <t>audience </t>
  </si>
  <si>
    <t>Audience  </t>
  </si>
  <si>
    <t>accessRights </t>
  </si>
  <si>
    <t>Access Rights </t>
  </si>
  <si>
    <t>Constraints </t>
  </si>
  <si>
    <t>useLimitations </t>
  </si>
  <si>
    <t>Use Limitations </t>
  </si>
  <si>
    <t>constraintApplicationScope </t>
  </si>
  <si>
    <t>Spatial Temporal Extent Constraints </t>
  </si>
  <si>
    <t>graphic </t>
  </si>
  <si>
    <t>Constraint Graphic </t>
  </si>
  <si>
    <t>reference </t>
  </si>
  <si>
    <t>Constraint Reference </t>
  </si>
  <si>
    <t>releasability </t>
  </si>
  <si>
    <t>Constraint Releasability </t>
  </si>
  <si>
    <t>useConstraints </t>
  </si>
  <si>
    <t>Use Protection Constraints </t>
  </si>
  <si>
    <t>otherConstraints </t>
  </si>
  <si>
    <t>Other Constraints </t>
  </si>
  <si>
    <t>responsibleParty </t>
  </si>
  <si>
    <t>Constraint Responsibility </t>
  </si>
  <si>
    <t>Content </t>
  </si>
  <si>
    <t>Accrual </t>
  </si>
  <si>
    <t>accrualMethod </t>
  </si>
  <si>
    <t>Accrual Method </t>
  </si>
  <si>
    <t>accrualPeriodicity </t>
  </si>
  <si>
    <t>Accrual Periodicity </t>
  </si>
  <si>
    <t>accrualPolicy </t>
  </si>
  <si>
    <t>Accrual Policy </t>
  </si>
  <si>
    <t>Coverage </t>
  </si>
  <si>
    <t>coverage </t>
  </si>
  <si>
    <t>extent </t>
  </si>
  <si>
    <t>Extent  </t>
  </si>
  <si>
    <t>temporal </t>
  </si>
  <si>
    <t>Temporal Characteristics </t>
  </si>
  <si>
    <t>temporalResolution </t>
  </si>
  <si>
    <t>Temporal Resolution </t>
  </si>
  <si>
    <t>geogUnit </t>
  </si>
  <si>
    <t>Geographic Unit of Observation </t>
  </si>
  <si>
    <t>Unit of Analysis </t>
  </si>
  <si>
    <t>SpatialRepresentation </t>
  </si>
  <si>
    <t>GeneralSpatial </t>
  </si>
  <si>
    <r>
      <t>Spatial Characteristics</t>
    </r>
    <r>
      <rPr>
        <sz val="9"/>
        <color rgb="FF000000"/>
        <rFont val="Calibri"/>
        <family val="2"/>
      </rPr>
      <t> </t>
    </r>
  </si>
  <si>
    <t>Scale (1: Denominator) </t>
  </si>
  <si>
    <t>Source Resolution </t>
  </si>
  <si>
    <t>BoundaryBox </t>
  </si>
  <si>
    <t>westBoundLongitude </t>
  </si>
  <si>
    <t>westernmost coordinate </t>
  </si>
  <si>
    <t>eastBoundLongitude </t>
  </si>
  <si>
    <t>easternmost coordinate </t>
  </si>
  <si>
    <t>northBoundLatitude </t>
  </si>
  <si>
    <t>northernmost coordinate </t>
  </si>
  <si>
    <t>southBoundLatitude </t>
  </si>
  <si>
    <t>southernmost coordinate </t>
  </si>
  <si>
    <t>Polygon </t>
  </si>
  <si>
    <t>set of points defining bounding box </t>
  </si>
  <si>
    <t>GridSpatialRepresentation </t>
  </si>
  <si>
    <t>numberOfDimensions </t>
  </si>
  <si>
    <t>Number of dimensions </t>
  </si>
  <si>
    <t>Axes dimension properties </t>
  </si>
  <si>
    <t>Cell geometry </t>
  </si>
  <si>
    <t>transformationParameterAvailability </t>
  </si>
  <si>
    <t>Transformation Parameters Available </t>
  </si>
  <si>
    <t>Georectified </t>
  </si>
  <si>
    <t>checkPointAvailability </t>
  </si>
  <si>
    <t>Check Points available </t>
  </si>
  <si>
    <t>Check Points Description </t>
  </si>
  <si>
    <t>Bounding Box Locations </t>
  </si>
  <si>
    <t>Centre Point Location </t>
  </si>
  <si>
    <t>Point in pixel definition </t>
  </si>
  <si>
    <t>transformationDimensionDescription </t>
  </si>
  <si>
    <t>Tranformation Description </t>
  </si>
  <si>
    <t>transformationDimensionMapping </t>
  </si>
  <si>
    <t>Transformation Information </t>
  </si>
  <si>
    <t>Georeferenceable </t>
  </si>
  <si>
    <t>controlPointAvailability </t>
  </si>
  <si>
    <t>Control Points Available </t>
  </si>
  <si>
    <t>Orientation Parameters Available </t>
  </si>
  <si>
    <t>Orientation Parameters Description </t>
  </si>
  <si>
    <t>Georeferenced Parameters </t>
  </si>
  <si>
    <t>Parameter Citation </t>
  </si>
  <si>
    <t>VectorSpatialRepresentation </t>
  </si>
  <si>
    <t>topologyLevel </t>
  </si>
  <si>
    <t>Topology Level </t>
  </si>
  <si>
    <t>Information about geometric Objects </t>
  </si>
  <si>
    <t>Study Description </t>
  </si>
  <si>
    <t>Other Study Description Materials </t>
  </si>
  <si>
    <t>relation </t>
  </si>
  <si>
    <t>Study Scope </t>
  </si>
  <si>
    <t>universe </t>
  </si>
  <si>
    <t>dataKind </t>
  </si>
  <si>
    <t>frequency </t>
  </si>
  <si>
    <t>resInstru </t>
  </si>
  <si>
    <t>weight </t>
  </si>
  <si>
    <t>estSmpErr </t>
  </si>
  <si>
    <t>Variable Name</t>
  </si>
  <si>
    <t>Variable Weight</t>
  </si>
  <si>
    <t>Variable Aggregation Method</t>
  </si>
  <si>
    <t>Variable Nature</t>
  </si>
  <si>
    <t>var.name</t>
  </si>
  <si>
    <t>var.wgt</t>
  </si>
  <si>
    <t>var.aggrMethod</t>
  </si>
  <si>
    <t>var.nature</t>
  </si>
  <si>
    <t>variable</t>
  </si>
  <si>
    <t>Related Resources</t>
  </si>
  <si>
    <t>Response Rate</t>
  </si>
  <si>
    <t>Sampling Procedure</t>
  </si>
  <si>
    <t>Kind of Data</t>
  </si>
  <si>
    <t>Frequency of Data Collection</t>
  </si>
  <si>
    <t>Type of Research Instrument</t>
  </si>
  <si>
    <t>Weighting</t>
  </si>
  <si>
    <t>Estimates of Sampling Error</t>
  </si>
  <si>
    <t>respRate</t>
  </si>
  <si>
    <t>sampProc</t>
  </si>
  <si>
    <t>variable List</t>
  </si>
  <si>
    <t>MD_ProgressCode</t>
  </si>
  <si>
    <t>MD_TopicCategoryCode</t>
  </si>
  <si>
    <t>MD_KeywordTypeCode</t>
  </si>
  <si>
    <t>DS_InitiativeTypeCode</t>
  </si>
  <si>
    <t>DS_AssociationTypeCode</t>
  </si>
  <si>
    <t>MD_SpatialRepresentationTypeCode</t>
  </si>
  <si>
    <t>MD_GeometricObjectTypeCode</t>
  </si>
  <si>
    <t>CI_PresentationFormCode</t>
  </si>
  <si>
    <t>completed</t>
  </si>
  <si>
    <t>farming</t>
  </si>
  <si>
    <t>discipline</t>
  </si>
  <si>
    <t>campaign</t>
  </si>
  <si>
    <t>crossReference</t>
  </si>
  <si>
    <t>vector</t>
  </si>
  <si>
    <t>complex</t>
  </si>
  <si>
    <t>documentDigital</t>
  </si>
  <si>
    <t>historicalArchive</t>
  </si>
  <si>
    <t>biota</t>
  </si>
  <si>
    <t>place</t>
  </si>
  <si>
    <t>collection</t>
  </si>
  <si>
    <t>largerWorkCitation</t>
  </si>
  <si>
    <t>grid</t>
  </si>
  <si>
    <t>composite</t>
  </si>
  <si>
    <t>documentHardcopy</t>
  </si>
  <si>
    <t>obsolete</t>
  </si>
  <si>
    <t>boundaries</t>
  </si>
  <si>
    <t>stratum</t>
  </si>
  <si>
    <t>exercise</t>
  </si>
  <si>
    <t>partOfSeamlessDatabase</t>
  </si>
  <si>
    <t>textTable</t>
  </si>
  <si>
    <t>curve</t>
  </si>
  <si>
    <t>imageDigital</t>
  </si>
  <si>
    <t>onGoing</t>
  </si>
  <si>
    <t>climatologyMeteorologyAtmosphere</t>
  </si>
  <si>
    <t>temporal</t>
  </si>
  <si>
    <t>experiment</t>
  </si>
  <si>
    <t>stereoMate</t>
  </si>
  <si>
    <t>tin</t>
  </si>
  <si>
    <t>point solid</t>
  </si>
  <si>
    <t>imageHardcopy</t>
  </si>
  <si>
    <t>IDENTIFICATION LOOK UPS</t>
  </si>
  <si>
    <t>planned</t>
  </si>
  <si>
    <t>economy</t>
  </si>
  <si>
    <t>theme</t>
  </si>
  <si>
    <t>investigation</t>
  </si>
  <si>
    <t>isComposedOf</t>
  </si>
  <si>
    <t>stereoModel</t>
  </si>
  <si>
    <t>surface</t>
  </si>
  <si>
    <t>mapDigital</t>
  </si>
  <si>
    <t>required</t>
  </si>
  <si>
    <t>elevation</t>
  </si>
  <si>
    <t>dataCentre</t>
  </si>
  <si>
    <t>mission</t>
  </si>
  <si>
    <t>collectiveTitle</t>
  </si>
  <si>
    <t>video</t>
  </si>
  <si>
    <t>mapHardcopy</t>
  </si>
  <si>
    <t>underDevelopment</t>
  </si>
  <si>
    <t>environment</t>
  </si>
  <si>
    <t>featureType</t>
  </si>
  <si>
    <t>sensor</t>
  </si>
  <si>
    <t>series</t>
  </si>
  <si>
    <t>modelDigital</t>
  </si>
  <si>
    <t>final</t>
  </si>
  <si>
    <t>geoscientificInformation</t>
  </si>
  <si>
    <t>instrument</t>
  </si>
  <si>
    <t>operation</t>
  </si>
  <si>
    <t>dependency</t>
  </si>
  <si>
    <t>modelHardcopy</t>
  </si>
  <si>
    <t>pending</t>
  </si>
  <si>
    <t>health</t>
  </si>
  <si>
    <t>platform</t>
  </si>
  <si>
    <t>revisionOf</t>
  </si>
  <si>
    <t>profileDigital</t>
  </si>
  <si>
    <t>retired</t>
  </si>
  <si>
    <t>imageryBaseMapsEarthCover</t>
  </si>
  <si>
    <t>process</t>
  </si>
  <si>
    <t>profileHardcopy</t>
  </si>
  <si>
    <t>superseded</t>
  </si>
  <si>
    <t>intelligenceMilitary</t>
  </si>
  <si>
    <t>project</t>
  </si>
  <si>
    <t>program</t>
  </si>
  <si>
    <t>ableDigital</t>
  </si>
  <si>
    <t>tentative</t>
  </si>
  <si>
    <t>inlandWaters</t>
  </si>
  <si>
    <t>service</t>
  </si>
  <si>
    <t>tableHardcopy</t>
  </si>
  <si>
    <t>valid</t>
  </si>
  <si>
    <t>location</t>
  </si>
  <si>
    <t>product</t>
  </si>
  <si>
    <t>study</t>
  </si>
  <si>
    <t>videoDigital</t>
  </si>
  <si>
    <t>accepted</t>
  </si>
  <si>
    <t>oceans</t>
  </si>
  <si>
    <t>subTopicCategory</t>
  </si>
  <si>
    <t>task</t>
  </si>
  <si>
    <t>videoHardcopy</t>
  </si>
  <si>
    <t>notAccepted</t>
  </si>
  <si>
    <t>planningCadastre</t>
  </si>
  <si>
    <t>taxon</t>
  </si>
  <si>
    <t>trial</t>
  </si>
  <si>
    <t>audioDigital</t>
  </si>
  <si>
    <t>withdrawn</t>
  </si>
  <si>
    <t>society</t>
  </si>
  <si>
    <t>audioHardcopy</t>
  </si>
  <si>
    <t>proposed</t>
  </si>
  <si>
    <t>structure</t>
  </si>
  <si>
    <t>multimediaDigital</t>
  </si>
  <si>
    <t>deprecated</t>
  </si>
  <si>
    <t>transportation</t>
  </si>
  <si>
    <t>multimediaHardcopy</t>
  </si>
  <si>
    <t>utilitiesCommunication</t>
  </si>
  <si>
    <t>physicalObject</t>
  </si>
  <si>
    <t>extraTerrestrial</t>
  </si>
  <si>
    <t>diagramDigital</t>
  </si>
  <si>
    <t>disaster</t>
  </si>
  <si>
    <t>diagramHardcopy</t>
  </si>
  <si>
    <t>MD_RestrictionCode</t>
  </si>
  <si>
    <t>MD_ClassificationCode</t>
  </si>
  <si>
    <t>CONSTRAINTS LOOK UP</t>
  </si>
  <si>
    <t>copyright</t>
  </si>
  <si>
    <t>unclassified</t>
  </si>
  <si>
    <t>patent</t>
  </si>
  <si>
    <t>restricted</t>
  </si>
  <si>
    <t>patentPending</t>
  </si>
  <si>
    <t>confidential</t>
  </si>
  <si>
    <t>trademark</t>
  </si>
  <si>
    <t>secret</t>
  </si>
  <si>
    <t>licence</t>
  </si>
  <si>
    <t>topSecret</t>
  </si>
  <si>
    <t>intellectualPropertyRights</t>
  </si>
  <si>
    <t>sensitiveButUnclassified</t>
  </si>
  <si>
    <t>forOfficialUseOnly</t>
  </si>
  <si>
    <t>otherRestrictions</t>
  </si>
  <si>
    <t>protected</t>
  </si>
  <si>
    <t>unrestricted</t>
  </si>
  <si>
    <t>limitedDistribution</t>
  </si>
  <si>
    <t>licenceUnrestricted</t>
  </si>
  <si>
    <t>licenceEndUser</t>
  </si>
  <si>
    <t>licenceDistributor</t>
  </si>
  <si>
    <t>private</t>
  </si>
  <si>
    <t>statutory</t>
  </si>
  <si>
    <t>in-confidence</t>
  </si>
  <si>
    <t>MD_MaintenanceFrequencyCode</t>
  </si>
  <si>
    <t>continual</t>
  </si>
  <si>
    <t>daily</t>
  </si>
  <si>
    <t>weekly</t>
  </si>
  <si>
    <t>fortnightly</t>
  </si>
  <si>
    <t>MAINTENANCE LOOKUPS</t>
  </si>
  <si>
    <t>monthly</t>
  </si>
  <si>
    <t>qurterly</t>
  </si>
  <si>
    <t>biannually</t>
  </si>
  <si>
    <t>annually</t>
  </si>
  <si>
    <t>asNeeded</t>
  </si>
  <si>
    <t>irregular</t>
  </si>
  <si>
    <t>notPlanned</t>
  </si>
  <si>
    <t>unknown</t>
  </si>
  <si>
    <t>periodic</t>
  </si>
  <si>
    <t>semimonthly</t>
  </si>
  <si>
    <t>MD_TopologyLevelCode</t>
  </si>
  <si>
    <t>MD_CellGeometryCode</t>
  </si>
  <si>
    <t>MD_DimensionNameTypeCode</t>
  </si>
  <si>
    <t>SpatialRepresentationTypeCode</t>
  </si>
  <si>
    <t>geometryOnly</t>
  </si>
  <si>
    <t>point</t>
  </si>
  <si>
    <t>row</t>
  </si>
  <si>
    <t>SPATIAL REPRESENTATION LOOK UP</t>
  </si>
  <si>
    <t>topologyID</t>
  </si>
  <si>
    <t>area</t>
  </si>
  <si>
    <t>column</t>
  </si>
  <si>
    <t>planarGraph</t>
  </si>
  <si>
    <t>voxel</t>
  </si>
  <si>
    <t>vertical</t>
  </si>
  <si>
    <t>fullPlanarGraph</t>
  </si>
  <si>
    <t>track</t>
  </si>
  <si>
    <t>fsurfaceGraph</t>
  </si>
  <si>
    <t>crossTrack</t>
  </si>
  <si>
    <t>fullSurfaceGraph</t>
  </si>
  <si>
    <t>line</t>
  </si>
  <si>
    <t>topology3D</t>
  </si>
  <si>
    <t>sample</t>
  </si>
  <si>
    <t>fullTopology3D</t>
  </si>
  <si>
    <t>time</t>
  </si>
  <si>
    <t>abstract</t>
  </si>
  <si>
    <t>MD_ReferenceSystemTypeCode</t>
  </si>
  <si>
    <t>compoundEngineeringParametric</t>
  </si>
  <si>
    <t>compoundEngineeringParametricTemporal</t>
  </si>
  <si>
    <t>REFERENCESYSTEM LOOKUP</t>
  </si>
  <si>
    <t>compoundEngineeringTemporal</t>
  </si>
  <si>
    <t>compoundEngineeringVertical</t>
  </si>
  <si>
    <t>compoundEngineeringVerticalTemporal</t>
  </si>
  <si>
    <t>compoundGeographic2DParametric</t>
  </si>
  <si>
    <t>compoundGeographic2DParametricTemporal</t>
  </si>
  <si>
    <t>compoundGeographic2DTemporal</t>
  </si>
  <si>
    <t>compoundGeographic2DVertical</t>
  </si>
  <si>
    <t>compoundGeographic2DVerticalTemporal</t>
  </si>
  <si>
    <t>compoundProjected2DParametric</t>
  </si>
  <si>
    <t>compoundProjected2DParametricTemporal</t>
  </si>
  <si>
    <t>compoundProjectedTemporal</t>
  </si>
  <si>
    <t>compoundProjectedVertical</t>
  </si>
  <si>
    <t>compoundProjectedVerticalTemporal</t>
  </si>
  <si>
    <t>engineering</t>
  </si>
  <si>
    <t>engineeringDesign</t>
  </si>
  <si>
    <t>engineeringImage</t>
  </si>
  <si>
    <t>geodeticGeographic</t>
  </si>
  <si>
    <t>geodeticGeographic2D</t>
  </si>
  <si>
    <t>geodeticGeographic3D</t>
  </si>
  <si>
    <t>geographicIdentifier</t>
  </si>
  <si>
    <t>linear</t>
  </si>
  <si>
    <t>parametric</t>
  </si>
  <si>
    <t>projected</t>
  </si>
  <si>
    <t>CONTENT LOOK UP</t>
  </si>
  <si>
    <t>MD_CoverageContentTypeCode</t>
  </si>
  <si>
    <t>image</t>
  </si>
  <si>
    <t>thematicClassification</t>
  </si>
  <si>
    <t>physicalMeasurement</t>
  </si>
  <si>
    <t>auxilliaryInformation</t>
  </si>
  <si>
    <t>qualityInformation</t>
  </si>
  <si>
    <t>referenceInformation</t>
  </si>
  <si>
    <t>modelResult</t>
  </si>
  <si>
    <t>coordinate</t>
  </si>
  <si>
    <t>DISTRIBUTION LOOK UPS</t>
  </si>
  <si>
    <t>One exists deep in schema and not included here at present</t>
  </si>
  <si>
    <t>MD_DataTypeCode</t>
  </si>
  <si>
    <t>MD_AssociationTypeCode</t>
  </si>
  <si>
    <t>MD_ObligationCode</t>
  </si>
  <si>
    <t>class</t>
  </si>
  <si>
    <t>mandatory</t>
  </si>
  <si>
    <t>codelist</t>
  </si>
  <si>
    <t>optional</t>
  </si>
  <si>
    <t>enumeration</t>
  </si>
  <si>
    <t>partofSeamlessDatabase</t>
  </si>
  <si>
    <t>EXTENSION LOOK UPS</t>
  </si>
  <si>
    <t>conditional</t>
  </si>
  <si>
    <t>codelistElement</t>
  </si>
  <si>
    <t>abstractClass</t>
  </si>
  <si>
    <t>aggregateClass</t>
  </si>
  <si>
    <t>specifiedClass</t>
  </si>
  <si>
    <t>datatypeClass</t>
  </si>
  <si>
    <t>interfaceClass</t>
  </si>
  <si>
    <t>unionClass</t>
  </si>
  <si>
    <t>metaClass</t>
  </si>
  <si>
    <t>typeClass</t>
  </si>
  <si>
    <t>characterString</t>
  </si>
  <si>
    <t>integer</t>
  </si>
  <si>
    <t>association</t>
  </si>
  <si>
    <t>Additional formats can be found here - https://www.iana.org/assignments/media-types/media-types.xhtml</t>
  </si>
  <si>
    <t>XLS</t>
  </si>
  <si>
    <t>XLSX</t>
  </si>
  <si>
    <t>DOC</t>
  </si>
  <si>
    <t>DOCX</t>
  </si>
  <si>
    <t>PDF</t>
  </si>
  <si>
    <t>SHP</t>
  </si>
  <si>
    <t>TIF</t>
  </si>
  <si>
    <t>GIF</t>
  </si>
  <si>
    <t>GRID</t>
  </si>
  <si>
    <t>MDB</t>
  </si>
  <si>
    <t>JSON</t>
  </si>
  <si>
    <t>MD_Medium</t>
  </si>
  <si>
    <t>MD_File Format</t>
  </si>
  <si>
    <t>DVD</t>
  </si>
  <si>
    <t>Online</t>
  </si>
  <si>
    <t>CD</t>
  </si>
  <si>
    <t>Paper</t>
  </si>
  <si>
    <t>HardDisk</t>
  </si>
  <si>
    <t>USB</t>
  </si>
  <si>
    <t>MD_AccrualMethod</t>
  </si>
  <si>
    <t>deposit</t>
  </si>
  <si>
    <t>donation</t>
  </si>
  <si>
    <t>purchase</t>
  </si>
  <si>
    <t>loan</t>
  </si>
  <si>
    <t>license</t>
  </si>
  <si>
    <t>item creation</t>
  </si>
  <si>
    <t>MD_AccrualPolicy</t>
  </si>
  <si>
    <t>Closed</t>
  </si>
  <si>
    <t>Passive</t>
  </si>
  <si>
    <t>https://www.dublincore.org/specifications/dublin-core/collection-description/accrual-policy/</t>
  </si>
  <si>
    <t>Active</t>
  </si>
  <si>
    <t>Partial</t>
  </si>
  <si>
    <t>A policy that items are no longer added to the collection.</t>
  </si>
  <si>
    <t>Column1</t>
  </si>
  <si>
    <t>A policy that items are added to the collection only in response to the initiative of an external agent.</t>
  </si>
  <si>
    <t>A policy that items are actively sought for addition to the collection.</t>
  </si>
  <si>
    <t>A policy that items are actively sought for addition to a specific part of the collection.</t>
  </si>
  <si>
    <t>ID</t>
  </si>
  <si>
    <t>Title</t>
  </si>
  <si>
    <t>ANGUILLA METADATA CATALOGUE</t>
  </si>
  <si>
    <t>FOR DISASTER RELATED STATISTICS</t>
  </si>
  <si>
    <t>STATISTICS DATA LOOK UPS</t>
  </si>
  <si>
    <t>MD_ResearchInstrument</t>
  </si>
  <si>
    <t>Structured</t>
  </si>
  <si>
    <t>Semi-structured</t>
  </si>
  <si>
    <t>Unstructured</t>
  </si>
  <si>
    <t>Row Labels</t>
  </si>
  <si>
    <t>(blank)</t>
  </si>
  <si>
    <t>Grand Total</t>
  </si>
  <si>
    <t>Column Labels</t>
  </si>
  <si>
    <t xml:space="preserve">Topic A: Disaster Occurrences </t>
  </si>
  <si>
    <r>
      <rPr>
        <b/>
        <sz val="16"/>
        <color theme="1"/>
        <rFont val="Calibri"/>
        <family val="2"/>
        <scheme val="minor"/>
      </rPr>
      <t>A.</t>
    </r>
    <r>
      <rPr>
        <sz val="16"/>
        <color theme="1"/>
        <rFont val="Calibri"/>
        <family val="2"/>
        <scheme val="minor"/>
      </rPr>
      <t xml:space="preserve"> Occurrence of natural extreme events and disasters: </t>
    </r>
  </si>
  <si>
    <t>1. Type of natural extreme event and disaster (geophysical; hydrological; meteorological and climatological; biological; other)</t>
  </si>
  <si>
    <t>Description</t>
  </si>
  <si>
    <t>2. Location</t>
  </si>
  <si>
    <t>Location</t>
  </si>
  <si>
    <t>3. Magnitude (Large, medium, small)</t>
  </si>
  <si>
    <t>Intensity</t>
  </si>
  <si>
    <t>4. Date of occurrence</t>
  </si>
  <si>
    <t>Date</t>
  </si>
  <si>
    <t>5. Duration</t>
  </si>
  <si>
    <t>Time Period</t>
  </si>
  <si>
    <r>
      <rPr>
        <b/>
        <sz val="16"/>
        <color theme="1"/>
        <rFont val="Calibri"/>
        <family val="2"/>
        <scheme val="minor"/>
      </rPr>
      <t xml:space="preserve">B1a. </t>
    </r>
    <r>
      <rPr>
        <sz val="16"/>
        <color theme="1"/>
        <rFont val="Calibri"/>
        <family val="2"/>
        <scheme val="minor"/>
      </rPr>
      <t xml:space="preserve">Population background statistics and hazard exposure by geographic
regions </t>
    </r>
  </si>
  <si>
    <t>1. Population</t>
  </si>
  <si>
    <t>Number</t>
  </si>
  <si>
    <t>2. Households</t>
  </si>
  <si>
    <t>3. Median household disposable income</t>
  </si>
  <si>
    <t>Currency</t>
  </si>
  <si>
    <t>4. GDP</t>
  </si>
  <si>
    <t>5. Population in Hazard Area (by type of hazard)</t>
  </si>
  <si>
    <r>
      <rPr>
        <b/>
        <sz val="16"/>
        <rFont val="Calibri"/>
        <family val="2"/>
        <scheme val="minor"/>
      </rPr>
      <t xml:space="preserve">B1b. </t>
    </r>
    <r>
      <rPr>
        <sz val="16"/>
        <rFont val="Calibri"/>
        <family val="2"/>
        <scheme val="minor"/>
      </rPr>
      <t>Population exposure by social groups</t>
    </r>
  </si>
  <si>
    <t>1. Population (by age class, gender, urban/rural, disabled/poor and other vulnerabilities</t>
  </si>
  <si>
    <t>2. Population in hazard areas (by hazard type and age class, gender, urban/rural, disabled/poor and other vulnerabilities</t>
  </si>
  <si>
    <r>
      <rPr>
        <b/>
        <sz val="16"/>
        <rFont val="Calibri"/>
        <family val="2"/>
        <scheme val="minor"/>
      </rPr>
      <t>B1c.</t>
    </r>
    <r>
      <rPr>
        <sz val="16"/>
        <rFont val="Calibri"/>
        <family val="2"/>
        <scheme val="minor"/>
      </rPr>
      <t xml:space="preserve"> Coping capacity background statistics</t>
    </r>
  </si>
  <si>
    <t>Number, %, Currency</t>
  </si>
  <si>
    <t>%</t>
  </si>
  <si>
    <t>Area; %</t>
  </si>
  <si>
    <r>
      <rPr>
        <b/>
        <sz val="16"/>
        <color theme="1"/>
        <rFont val="Calibri"/>
        <family val="2"/>
        <scheme val="minor"/>
      </rPr>
      <t>B2.</t>
    </r>
    <r>
      <rPr>
        <sz val="16"/>
        <color theme="1"/>
        <rFont val="Calibri"/>
        <family val="2"/>
        <scheme val="minor"/>
      </rPr>
      <t xml:space="preserve"> Exposure of land and infrastructure by hazard type</t>
    </r>
  </si>
  <si>
    <t>1. Critical infrastructure in hazard area (by type of hazard and infrastructure)</t>
  </si>
  <si>
    <t>Number, type, area</t>
  </si>
  <si>
    <t>2. Land area (by type of hazard and infrastructure)</t>
  </si>
  <si>
    <t>Area</t>
  </si>
  <si>
    <t>Topic C: Human Impacts</t>
  </si>
  <si>
    <r>
      <rPr>
        <b/>
        <sz val="16"/>
        <color theme="1"/>
        <rFont val="Calibri"/>
        <family val="2"/>
        <scheme val="minor"/>
      </rPr>
      <t>C</t>
    </r>
    <r>
      <rPr>
        <sz val="16"/>
        <color theme="1"/>
        <rFont val="Calibri"/>
        <family val="2"/>
        <scheme val="minor"/>
      </rPr>
      <t>. Human impacts</t>
    </r>
  </si>
  <si>
    <t>1. Deaths or missing (by hazard type; region; and demographic and social characteristics)</t>
  </si>
  <si>
    <t>2. Injured or ill (by hazard type; region; and demographic and social characteristics)</t>
  </si>
  <si>
    <t>3. Displaced individuals (by hazard type; region; and demographic and social characteristics)</t>
  </si>
  <si>
    <t>5. Loss of jobs/occupations (by hazard type; region; and demographic and social characteristics)</t>
  </si>
  <si>
    <t>6. Number of people evacuated or receiving aid (by hazard type; region; and demographic and social characteristics)</t>
  </si>
  <si>
    <t>Topic D: Direct Material Impacts (physical impacts)</t>
  </si>
  <si>
    <r>
      <rPr>
        <b/>
        <sz val="16"/>
        <color theme="1"/>
        <rFont val="Calibri"/>
        <family val="2"/>
        <scheme val="minor"/>
      </rPr>
      <t>D1</t>
    </r>
    <r>
      <rPr>
        <sz val="16"/>
        <color theme="1"/>
        <rFont val="Calibri"/>
        <family val="2"/>
        <scheme val="minor"/>
      </rPr>
      <t>. Material Impacts (physical)</t>
    </r>
  </si>
  <si>
    <t>1. Direct physical impacts on fixed assets or consumer durables (by hazard type and region)</t>
  </si>
  <si>
    <t>2. Direct physical impacts on valuables (by hazard type and region)</t>
  </si>
  <si>
    <t>3. Direct physical impacts on natural resources (by hazard type; resource type and region)</t>
  </si>
  <si>
    <t>4. Direct physical impacts on critical infrastructure (by hazard type; infrastructure type and region)</t>
  </si>
  <si>
    <t>5. Direct physical impacts on cultural heritage (by hazard type; heritage area; heritage object; and region)</t>
  </si>
  <si>
    <t>Area; Number</t>
  </si>
  <si>
    <r>
      <rPr>
        <b/>
        <sz val="16"/>
        <rFont val="Calibri"/>
        <family val="2"/>
        <scheme val="minor"/>
      </rPr>
      <t>D2.</t>
    </r>
    <r>
      <rPr>
        <sz val="16"/>
        <rFont val="Calibri"/>
        <family val="2"/>
        <scheme val="minor"/>
      </rPr>
      <t xml:space="preserve"> Disruption to basic services</t>
    </r>
  </si>
  <si>
    <t>Number of people; Duration</t>
  </si>
  <si>
    <t>Topic E: Direct Material Impacts (monetary impacts)</t>
  </si>
  <si>
    <t>E. Material Impacts (monetary)</t>
  </si>
  <si>
    <t>1. Direct monetary impacts on fixed assets or consumer durables (by hazard type and region)</t>
  </si>
  <si>
    <t>2. Direct monetary impacts on valuables (by hazard type and region)</t>
  </si>
  <si>
    <t>3. Direct monetary impacts on natural resources (by hazard type; resource type and region)</t>
  </si>
  <si>
    <t>4. Direct monetary impacts on critical infrastructure (by hazard type; infrastructure type and region)</t>
  </si>
  <si>
    <t>5. Direct monetary impacts on cultural heritage (by hazard type; heritage area; heritage object; and region)</t>
  </si>
  <si>
    <t xml:space="preserve">Topic F: Material Impacts to Agriculture </t>
  </si>
  <si>
    <t xml:space="preserve">F. Material impacts to agriculture </t>
  </si>
  <si>
    <t xml:space="preserve">1. Impacts on crop area; produce stored; inputs stored; equipment and facilities; perrenial trees; short-run maintenance costs (by hazard type) </t>
  </si>
  <si>
    <t>Area; Weight; Number; Currency</t>
  </si>
  <si>
    <t xml:space="preserve">2. Impacts on livestock numbers; stored products; feed/fodder; equipment and facilities; short-run maintenance costs </t>
  </si>
  <si>
    <t xml:space="preserve"> Weight; Number</t>
  </si>
  <si>
    <t xml:space="preserve">1. Direct impacts on urban; agricultural; forest; shrub; and barren/snow/glacier ecosystems (by hazard type; land cover type; and region) </t>
  </si>
  <si>
    <t>2. Loss of critical biological reserves and other designated ecosystems; ecosytems hosting endangered species and other critical ecosystems (by hazard type; land cover type; and region)</t>
  </si>
  <si>
    <t>3. Loss of natural water resources due to surface/groundwater pollution and/or destruction (by hazard type; land cover type; and region)</t>
  </si>
  <si>
    <t>4. Direct impacts to the atmosphere or climate change due to GHG emissions; loss of carbon sequestration capacity or other climate change effects; and pollution emissions (by hazard type; land cover type; and region)</t>
  </si>
  <si>
    <t>Weight</t>
  </si>
  <si>
    <t>METADATA RECORD</t>
  </si>
  <si>
    <t>Roads</t>
  </si>
  <si>
    <t>MD_KeyWordTypeCode</t>
  </si>
  <si>
    <t>Click on link to jump to look up table</t>
  </si>
  <si>
    <t>MAINTENANCE LOOK UP</t>
  </si>
  <si>
    <t>Fit</t>
  </si>
  <si>
    <t>Fair Match</t>
  </si>
  <si>
    <t>Ministry of Infrastructure, Communications, Information Technology and Natural Resources</t>
  </si>
  <si>
    <t>PRIMARY DATASET</t>
  </si>
  <si>
    <t>SECONDARY DATASET</t>
  </si>
  <si>
    <t>GEOGRAPHICAL DATA</t>
  </si>
  <si>
    <t>A name given to the resource.</t>
  </si>
  <si>
    <t>An alternative name for the resource</t>
  </si>
  <si>
    <t>A summary of the resource.</t>
  </si>
  <si>
    <t>An account of the resource.</t>
  </si>
  <si>
    <t>A bibliographic reference for the resource.</t>
  </si>
  <si>
    <t>An entity responsible for making the resource.</t>
  </si>
  <si>
    <t>An entity responsible for making contributions to the resource.</t>
  </si>
  <si>
    <t>An entity responsible for making the resource available.</t>
  </si>
  <si>
    <t>A related resource from which the described resource is derived.</t>
  </si>
  <si>
    <t>Information about rights held in and over the resource.</t>
  </si>
  <si>
    <t>A person or organization owning or managing rights over the resource.</t>
  </si>
  <si>
    <t>A statement of any changes in ownership and custody of the resource since its creation that are significant for its authenticity, integrity, and interpretation.</t>
  </si>
  <si>
    <t>Date (often a range) of validity of a resource.</t>
  </si>
  <si>
    <t>Date of creation of the resource</t>
  </si>
  <si>
    <t>Date of acceptance of the resource.</t>
  </si>
  <si>
    <t>Date of copyright of the resource.</t>
  </si>
  <si>
    <t>Date of submission of the resource.</t>
  </si>
  <si>
    <t>Date of formal issuance of the resource.</t>
  </si>
  <si>
    <t>Date on which the resource was changed.</t>
  </si>
  <si>
    <t>A language of the resource.</t>
  </si>
  <si>
    <t>A topic of the resource.</t>
  </si>
  <si>
    <t>Words or phrases which describe the resource</t>
  </si>
  <si>
    <t>The nature or genre of the resource.</t>
  </si>
  <si>
    <t>A legal document giving official permission to do something with the resource.</t>
  </si>
  <si>
    <t>An established standard to which the described resource conforms.</t>
  </si>
  <si>
    <t>The file format, physical medium, or dimensions of the resource.</t>
  </si>
  <si>
    <t>The material or physical carrier of the resource.</t>
  </si>
  <si>
    <t>information about the onlines sources from which the resource can be obtained</t>
  </si>
  <si>
    <t>information  about the offline sources from which the medium can be obtained</t>
  </si>
  <si>
    <t>Date that the resource became or will become available.</t>
  </si>
  <si>
    <t>estimated size of a unit in specified transfer format in Mb</t>
  </si>
  <si>
    <t>Brief description of the resource and/or resource series usage</t>
  </si>
  <si>
    <t>A class of agents for whom the resource is intended or useful.</t>
  </si>
  <si>
    <t>Information about who access the resource or an indication of its security status.</t>
  </si>
  <si>
    <t>limitations affecting fitness for use of the resource or metadata</t>
  </si>
  <si>
    <t>spatial or temporal extents/levels for application of the constraint</t>
  </si>
  <si>
    <t>graphic symbol indicating the constraint</t>
  </si>
  <si>
    <t>citation for the limitation or constraint</t>
  </si>
  <si>
    <t>information concerning parties to whom the resources can or cannot be released.</t>
  </si>
  <si>
    <t>access constrains applied to assure protection of privacy or intellectual property, and any special restrictions of limitations on obtaining the resource or metadata</t>
  </si>
  <si>
    <t>other restrictions and legal prerequisites for accessing and using the metadata or resource</t>
  </si>
  <si>
    <t>party responsible for the resource constraints</t>
  </si>
  <si>
    <t>The method by which items are added to a collection</t>
  </si>
  <si>
    <t>The frequency with which items are added to a collection.</t>
  </si>
  <si>
    <t>The policy governing the addition of items to a collection.</t>
  </si>
  <si>
    <t>The spatial or temporal topic of the resource, spatial applicability of the resource, or jurisdiction under which the resource is relevant.</t>
  </si>
  <si>
    <t>The size or duration of the resource.</t>
  </si>
  <si>
    <t>Temporal characteristics of the resource.</t>
  </si>
  <si>
    <t>Minimum time period resolvable in the dataset</t>
  </si>
  <si>
    <t>Lowest Level of geographic aggregation covered by the data</t>
  </si>
  <si>
    <t>Basic unit of analysis or observation that the file describes: individuals, families/households, groups, institutions/organizations, administrative units, etc. The "unit" attribute is included to permit the development of a controlled vocabulary for this element.</t>
  </si>
  <si>
    <t>Spatial characteristics of the resource.</t>
  </si>
  <si>
    <t xml:space="preserve">method used to spatially represent geographic information </t>
  </si>
  <si>
    <t>Scale - number below the line in vulgar fraction</t>
  </si>
  <si>
    <t>spatial resolution expressed as a scale factor, a distance  ,and angle or level of detail.</t>
  </si>
  <si>
    <t>westernmost coordinate</t>
  </si>
  <si>
    <t>easternmost coordinate</t>
  </si>
  <si>
    <t>northernmost coordinate</t>
  </si>
  <si>
    <t>southernmost coordinate</t>
  </si>
  <si>
    <t>set of points defining bounding box</t>
  </si>
  <si>
    <t>number of independent grid-spatial temporal axes</t>
  </si>
  <si>
    <t>information on independent grid-spatial temporal axes</t>
  </si>
  <si>
    <t>identification of grid data as point or cell</t>
  </si>
  <si>
    <t>indication whether geographic transformation parameters exist</t>
  </si>
  <si>
    <t>accuracy points available</t>
  </si>
  <si>
    <t xml:space="preserve">description of accuracy points </t>
  </si>
  <si>
    <t>earth location (bounding box coordinates)</t>
  </si>
  <si>
    <t>earth location (Centre point)</t>
  </si>
  <si>
    <t>point in pixel corresponding to earth location of pixel</t>
  </si>
  <si>
    <t>general description of transformation</t>
  </si>
  <si>
    <t>information about which grid axes are spatial map axes</t>
  </si>
  <si>
    <t>indication whether control points exist</t>
  </si>
  <si>
    <t>indication whether orientation parameters exist</t>
  </si>
  <si>
    <t>description of parameters used to describe sensor orientation</t>
  </si>
  <si>
    <t>terms which support grid data georeferencing</t>
  </si>
  <si>
    <t>reference providing description of the parameters</t>
  </si>
  <si>
    <t>code identifying degree of complexity of spatial relationships</t>
  </si>
  <si>
    <t>information about the geometric objects used in the resource</t>
  </si>
  <si>
    <t>usually contains the so-called "short label" for the variable, limited to eight characters in many statistical analysis systems such as SAS or SPSS.</t>
  </si>
  <si>
    <t>The attribute "wgt" indicates whether the variable is a weight. But this can also be used as reference to  "wgt-var" which identifies and references the weight variable(s) for this variable.</t>
  </si>
  <si>
    <t>indicates the type of aggregation method used, for example 'sum', 'average', 'count'.</t>
  </si>
  <si>
    <t>records the nature of the variable, whether it is 'nominal', 'ordinal', 'interval', or 'ratio'.</t>
  </si>
  <si>
    <t>A related resource.</t>
  </si>
  <si>
    <t>The group of persons or other elements that are the object of research and to which any analytic results refer. Age, nationality, and residence commonly help to delineate a given universe, but any of a number of factors may be involved, such as sex, race, income, veteran status, criminal convictions, etc. The universe may consist of elements other than persons, such as housing units, court cases, deaths, countries, etc. In general, it should be possible to tell from the description of the universe whether a given individual or element (hypothetical or real) is a member of the population under study. A "level" attribute is included to permit coding of the level to which universe applies, i.e., the study level, the file level (if different from study), the record group, the variable group, the nCube group, the variable, or the nCube level. The "clusion" attribute provides for specification of groups included (I) in or excluded (E) from the universe. If all the variables/nCubes described in the data documentation relate to the same population, e.g., the same set of survey respondents, this element would be unnecessary at data description level. In this case, universe can be fully described at the study level.</t>
  </si>
  <si>
    <t>The percentage of sample members who provided information.</t>
  </si>
  <si>
    <t>The type of sample and sample design used to select the survey respondents to represent the population. May include reference to the target sample size and the sampling fraction.</t>
  </si>
  <si>
    <t>The type of data included in the file: survey data, census/enumeration data, aggregate data, clinical data, event/transaction data, program source code, machine-readable text, administrative records data, experimental data, psychological test, textual data, coded textual, coded documents, time budget diaries, observation data/ratings, process-produced data, etc. This element maps to Dublin Core Type element.</t>
  </si>
  <si>
    <t>For data collected at more than one point in time, the frequency with which the data were collected. The "freq" attribute is included to permit the development of a controlled vocabulary for this element.</t>
  </si>
  <si>
    <t>The type of data collection instrument used. "Structured" indicates an instrument in which all respondents are asked the same questions/tests, possibly with precoded answers. If a small portion of such a questionnaire includes open-ended questions, provide appropriate comments. "Semi-structured" indicates that the research instrument contains mainly open-ended questions. "Unstructured" indicates that in-depth interviews were conducted. The "type" attribute is included to permit the development of a controlled vocabulary for this element.</t>
  </si>
  <si>
    <t>The use of sampling procedures may make it necessary to apply weights to produce accurate statistical results. Describe here the criteria for using weights in analysis of a collection. If a weighting formula or coefficient was developed, provide this formula, define its elements, and indicate how the formula is applied to data.</t>
  </si>
  <si>
    <t>Measure of how precisely one can estimate a population value from a given sample.</t>
  </si>
  <si>
    <t>Metadata Log</t>
  </si>
  <si>
    <t>Respondent</t>
  </si>
  <si>
    <t>Last Revision Date</t>
  </si>
  <si>
    <t>Reporter</t>
  </si>
  <si>
    <t>Agency</t>
  </si>
  <si>
    <t>Date of original report</t>
  </si>
  <si>
    <t>METADATA LOG</t>
  </si>
  <si>
    <t>English</t>
  </si>
  <si>
    <t>MAIN DETAILS</t>
  </si>
  <si>
    <r>
      <t>Spatial Representations</t>
    </r>
    <r>
      <rPr>
        <sz val="9"/>
        <color theme="0"/>
        <rFont val="Calibri"/>
        <family val="2"/>
      </rPr>
      <t> </t>
    </r>
  </si>
  <si>
    <t>ELEMENT</t>
  </si>
  <si>
    <t>METADATA ENTRY</t>
  </si>
  <si>
    <t>DESCRIPTION OF ELEMENT</t>
  </si>
  <si>
    <r>
      <t>spatial</t>
    </r>
    <r>
      <rPr>
        <sz val="9"/>
        <color theme="0" tint="-0.249977111117893"/>
        <rFont val="Calibri"/>
        <family val="2"/>
      </rPr>
      <t> </t>
    </r>
  </si>
  <si>
    <r>
      <t>spatialRepresentation</t>
    </r>
    <r>
      <rPr>
        <sz val="9"/>
        <color theme="0" tint="-0.249977111117893"/>
        <rFont val="Calibri"/>
        <family val="2"/>
      </rPr>
      <t> </t>
    </r>
  </si>
  <si>
    <r>
      <t>RepresentativeFraction</t>
    </r>
    <r>
      <rPr>
        <sz val="9"/>
        <color theme="0" tint="-0.249977111117893"/>
        <rFont val="Calibri"/>
        <family val="2"/>
      </rPr>
      <t> </t>
    </r>
  </si>
  <si>
    <r>
      <t>sourceSpatialResolution</t>
    </r>
    <r>
      <rPr>
        <sz val="9"/>
        <color theme="0" tint="-0.249977111117893"/>
        <rFont val="Calibri"/>
        <family val="2"/>
      </rPr>
      <t> </t>
    </r>
  </si>
  <si>
    <t>Next review Date</t>
  </si>
  <si>
    <t>Major Theme</t>
  </si>
  <si>
    <t>SubTheme</t>
  </si>
  <si>
    <t>Label</t>
  </si>
  <si>
    <t>NA</t>
  </si>
  <si>
    <t>National Accounts</t>
  </si>
  <si>
    <t>Physical Planning</t>
  </si>
  <si>
    <t>Type</t>
  </si>
  <si>
    <t>Main</t>
  </si>
  <si>
    <t>Coastal Resource Inventory</t>
  </si>
  <si>
    <t>Geographical</t>
  </si>
  <si>
    <t>General Features</t>
  </si>
  <si>
    <t>Proposed Land Use</t>
  </si>
  <si>
    <t>Buildings</t>
  </si>
  <si>
    <t>??</t>
  </si>
  <si>
    <t>Historical Register</t>
  </si>
  <si>
    <t>Anguilla National Trust</t>
  </si>
  <si>
    <t>Water</t>
  </si>
  <si>
    <t>Various</t>
  </si>
  <si>
    <t>Agriculture</t>
  </si>
  <si>
    <t>Carencia Rouse</t>
  </si>
  <si>
    <t>Director of Environment</t>
  </si>
  <si>
    <t>Environment Unit, Department of Natural Resources</t>
  </si>
  <si>
    <t>INDICATOR/STATISTICS</t>
  </si>
  <si>
    <t>Type of Data</t>
  </si>
  <si>
    <t xml:space="preserve">G. Direct environmental impacts </t>
  </si>
  <si>
    <t>PostGreSQL</t>
  </si>
  <si>
    <t>Drupal</t>
  </si>
  <si>
    <t>Other Database</t>
  </si>
  <si>
    <t>Last Changed</t>
  </si>
  <si>
    <t>The buildings have been digitized in 3D on the aerial images, using stereo_models, in order to depict their footprint with a good accuracy and to measure their mean height. The makeup of the roof and walls of building has been filled according to what is visible on aerial images, and also with the help of some pictures taken on the ground by field surveyors</t>
  </si>
  <si>
    <t xml:space="preserve">Buildings, Construction, </t>
  </si>
  <si>
    <t>Digital File</t>
  </si>
  <si>
    <t>Baseline Mapping</t>
  </si>
  <si>
    <t>All</t>
  </si>
  <si>
    <t>Physical Planning Department</t>
  </si>
  <si>
    <t>Not Specified</t>
  </si>
  <si>
    <t>Building</t>
  </si>
  <si>
    <t>Not Applicable</t>
  </si>
  <si>
    <t>eng</t>
  </si>
  <si>
    <t>No</t>
  </si>
  <si>
    <t>Held in Utm Zone 20N, WGS1984</t>
  </si>
  <si>
    <t>Projected</t>
  </si>
  <si>
    <t>roof, wall, mean_heigh, SHAPE_Area</t>
  </si>
  <si>
    <t>Population Census</t>
  </si>
  <si>
    <t xml:space="preserve">Lori-Rae Alleyne </t>
  </si>
  <si>
    <t>Chief Statistician</t>
  </si>
  <si>
    <t>Old Court House Building</t>
  </si>
  <si>
    <t>lori-raea@gov.ai</t>
  </si>
  <si>
    <t>264 497 5731</t>
  </si>
  <si>
    <t>http://statistics.gov.ai/</t>
  </si>
  <si>
    <t>2011-2021</t>
  </si>
  <si>
    <t>Liquefaction Zone</t>
  </si>
  <si>
    <t>Flood risk</t>
  </si>
  <si>
    <t>Storm Surge</t>
  </si>
  <si>
    <t>Register of Disasters</t>
  </si>
  <si>
    <t>Gross Domestic Product</t>
  </si>
  <si>
    <t>Median Houshold Disposable income</t>
  </si>
  <si>
    <t>Reach of Early warning systems</t>
  </si>
  <si>
    <t>Households with Emergency plan</t>
  </si>
  <si>
    <t>Household with backup food and water</t>
  </si>
  <si>
    <t>Land Cover</t>
  </si>
  <si>
    <t>Districts</t>
  </si>
  <si>
    <t>Education Establishments</t>
  </si>
  <si>
    <t>Health Facilities</t>
  </si>
  <si>
    <t>Land Use</t>
  </si>
  <si>
    <t>Shelters</t>
  </si>
  <si>
    <t>Numbers in Shelters</t>
  </si>
  <si>
    <t>Points of Interest</t>
  </si>
  <si>
    <t>Impacts on Marine Base</t>
  </si>
  <si>
    <t>Tourism Facilities</t>
  </si>
  <si>
    <t>Aquifer</t>
  </si>
  <si>
    <t>Electricity HV Wires</t>
  </si>
  <si>
    <t>Electricity LV Wires</t>
  </si>
  <si>
    <t>Electricity Poles</t>
  </si>
  <si>
    <t>Water Pipes</t>
  </si>
  <si>
    <t>Transformers</t>
  </si>
  <si>
    <t>Fish Catch Baseline</t>
  </si>
  <si>
    <t>Fish Stock Baseline</t>
  </si>
  <si>
    <t>Salt Ponds</t>
  </si>
  <si>
    <t>Ecosystems Baseline</t>
  </si>
  <si>
    <t>Numbers receiving aid</t>
  </si>
  <si>
    <t>Numbers of people evacuated</t>
  </si>
  <si>
    <t>Employment Statistics</t>
  </si>
  <si>
    <t>Household Economic Survey</t>
  </si>
  <si>
    <t>CONTACTS</t>
  </si>
  <si>
    <t>Name</t>
  </si>
  <si>
    <t>Julian Hughes</t>
  </si>
  <si>
    <t>Alan Mills</t>
  </si>
  <si>
    <t>Household Readiness Survey</t>
  </si>
  <si>
    <t>DRR Spending</t>
  </si>
  <si>
    <t>4. Dwelling damaged (by hazard type; region; and demographic and social characteristics)</t>
  </si>
  <si>
    <t>Education facilities</t>
  </si>
  <si>
    <t>Health faciltiies</t>
  </si>
  <si>
    <t>Affected Populations</t>
  </si>
  <si>
    <t>During different disasters</t>
  </si>
  <si>
    <t>XTBC</t>
  </si>
  <si>
    <t>Displaced Populations</t>
  </si>
  <si>
    <t>Impacts of fauna and flora</t>
  </si>
  <si>
    <t>DANA Assessment</t>
  </si>
  <si>
    <t>Environmental Assessment</t>
  </si>
  <si>
    <t>Gap Filling Resources</t>
  </si>
  <si>
    <t>https://eecentre.org/resources/feat/</t>
  </si>
  <si>
    <t>Public Administration</t>
  </si>
  <si>
    <t>Transportation</t>
  </si>
  <si>
    <t>Electricity</t>
  </si>
  <si>
    <t>ICT Infrastructure</t>
  </si>
  <si>
    <t>`</t>
  </si>
  <si>
    <t>Electricity Transformers</t>
  </si>
  <si>
    <t>Electricity Power Generators</t>
  </si>
  <si>
    <t>Water Pumps</t>
  </si>
  <si>
    <t>Water Tanks/Reservoirs</t>
  </si>
  <si>
    <t>Desalination Plants</t>
  </si>
  <si>
    <t>Airport</t>
  </si>
  <si>
    <t>Ferry Docks/Jetties</t>
  </si>
  <si>
    <t>Air</t>
  </si>
  <si>
    <t>Sea</t>
  </si>
  <si>
    <t>Ground</t>
  </si>
  <si>
    <t>Environmental Economic Study</t>
  </si>
  <si>
    <t>ICT Inventory</t>
  </si>
  <si>
    <t>Joint Nature Conservancy Council</t>
  </si>
  <si>
    <t>https://jncc.gov.uk/</t>
  </si>
  <si>
    <t>Peterborough</t>
  </si>
  <si>
    <t> Monkstone House, City Road,</t>
  </si>
  <si>
    <t xml:space="preserve"> PE1 1JY</t>
  </si>
  <si>
    <t>United Kingdom</t>
  </si>
  <si>
    <t>Cambridgeshire</t>
  </si>
  <si>
    <t>Amanda Gregory</t>
  </si>
  <si>
    <t>44 1733 562626</t>
  </si>
  <si>
    <t>https://jncc.gov.uk</t>
  </si>
  <si>
    <t>Caribbean Disaster and Emergency Management Agency</t>
  </si>
  <si>
    <t>Liz Riley</t>
  </si>
  <si>
    <t>Executive Director (Acting)</t>
  </si>
  <si>
    <t>https://www.cdema.org/images/logos/cdema_logo.png</t>
  </si>
  <si>
    <t>Resilience Way,Lower Estate</t>
  </si>
  <si>
    <t>St Michael</t>
  </si>
  <si>
    <t>Barbados</t>
  </si>
  <si>
    <t>liz.riley@cdema@org</t>
  </si>
  <si>
    <t>246 434-4880</t>
  </si>
  <si>
    <t>www.cdema.org</t>
  </si>
  <si>
    <t>Agricultural Impacts</t>
  </si>
  <si>
    <t>Farah Mukhida</t>
  </si>
  <si>
    <t>https://axanationaltrust.com/</t>
  </si>
  <si>
    <t>Museum Building, 
Albert Lake Dr.</t>
  </si>
  <si>
    <t>fm.axsatrust@gmail.com</t>
  </si>
  <si>
    <t>264 497-5297</t>
  </si>
  <si>
    <t>PO Box 1234</t>
  </si>
  <si>
    <t>https://axanationaltrust.com/wp-content/uploads/2016/02/Untitled-1.png</t>
  </si>
  <si>
    <t xml:space="preserve">Reef, Seagrass, Coral, Mangrove, Rock, Substrate, Mud, Coastal, Resources, </t>
  </si>
  <si>
    <t xml:space="preserve">Topic G: Material Impacts to Environment </t>
  </si>
  <si>
    <t>Coastal Resources</t>
  </si>
  <si>
    <t>John Bythell</t>
  </si>
  <si>
    <t>Professor</t>
  </si>
  <si>
    <t>University of Newcastle</t>
  </si>
  <si>
    <t xml:space="preserve">NE1 7RU
</t>
  </si>
  <si>
    <t>School of Natural &amp; Environmental Sciences
4.64 Ridley Building</t>
  </si>
  <si>
    <t>Newcastle Upon Tyne</t>
  </si>
  <si>
    <t>Tyne and Wear</t>
  </si>
  <si>
    <t>john.bythell@ncl.ac.uk</t>
  </si>
  <si>
    <t>44 191 208 6674</t>
  </si>
  <si>
    <t>https://www.ncl.ac.uk/nes/staff/profile/johnbythell.html#background</t>
  </si>
  <si>
    <t>Coastal Resource Inventory for 1995. Funded by the Department for International Development Caribbean Desk, conducted by the Natural Resources Institute, Chatham, UK and University of Newcastle-Upon-Tyne, UK on behalf of the Government of Anguilla; it documents the submarine habitats and floral complexes as they were in 1995. Using aerial photography, distinct areas were digitised. Dive surveys were conducted to analyse these areas and using Cluster Analysis, and verified attribution. The final maps shows substrate, seagrass, coral, mangrove and algal complexes</t>
  </si>
  <si>
    <t>Sheppard, C. R. C.; Matheson, K.; Bythell, J. C.; Murphy, P.; Myers, C. B.; Blake, B. (1995)Habitat mapping in the Caribbean for management and conservation: use and assessment of aerial photography. Aquatic-Conservation. 1995. 5(4), pp 277-298</t>
  </si>
  <si>
    <t>Natural Resources Institute, Chatham, Kent, UK</t>
  </si>
  <si>
    <t>Environmental and Marine</t>
  </si>
  <si>
    <t>Permission from Government of Anguilla</t>
  </si>
  <si>
    <t>Not to be used for navigation</t>
  </si>
  <si>
    <t xml:space="preserve">Held in British West Indies Grid, Anguilla 1957 Datum </t>
  </si>
  <si>
    <t>None Planned</t>
  </si>
  <si>
    <t>Objectives are:
Nature and extent of a disaster
Damage and secondary threats
Needs of the population
Resource availability and local response capacity
Options for relief assistance, longer-term recovery and development
Needs for international assistance</t>
  </si>
  <si>
    <t>Placenames</t>
  </si>
  <si>
    <t>Environmental Baseline, Biodiversity, Fisheries, Marine management, Conservation</t>
  </si>
  <si>
    <t>Anguilla including nearshore</t>
  </si>
  <si>
    <t>Loss of water resources</t>
  </si>
  <si>
    <t>The roads, tracks and footpaths have been digitized following the logic required, using the orthophotos as geometric reference in background. The width and makeup attributes were filled while digitizing, as well as the network level. Some ancillary data (paper maps + Google Maps) were used to fill the road names where they could be found</t>
  </si>
  <si>
    <t>The width and makeup attributes were filled while digitizing, as well as the network level. Some ancillary data (paper maps + Google Maps) were used to fill the road names where they could be found</t>
  </si>
  <si>
    <t xml:space="preserve">The roads, tracks and footpaths have been digitized following the logic required, using the orthophotos as geometric reference in background. </t>
  </si>
  <si>
    <t xml:space="preserve">Transport, Roads, highways, paths, </t>
  </si>
  <si>
    <t>Within Extents</t>
  </si>
  <si>
    <t>none specified</t>
  </si>
  <si>
    <t>Filename</t>
  </si>
  <si>
    <t>Comments</t>
  </si>
  <si>
    <t>Recommendations</t>
  </si>
  <si>
    <t>Road_Line</t>
  </si>
  <si>
    <t>Critical Facilities</t>
  </si>
  <si>
    <t>CriticalInfrastructure_WGS84</t>
  </si>
  <si>
    <t>Are all the features comprehensively collected?</t>
  </si>
  <si>
    <t>Network, Name, length, width</t>
  </si>
  <si>
    <t xml:space="preserve">Feature (Type), Name, </t>
  </si>
  <si>
    <t>Major facilities around the island including shops, petrol stations, police, fire, health and other services, transportation features</t>
  </si>
  <si>
    <t>2007-?</t>
  </si>
  <si>
    <t>In Critical Infrastructure</t>
  </si>
  <si>
    <t>Solid Waste</t>
  </si>
  <si>
    <t xml:space="preserve">Could be useful to split out into more thematic layers and do a rigorous update of all features.  </t>
  </si>
  <si>
    <t xml:space="preserve">Salt Ponds, mangrove, </t>
  </si>
  <si>
    <t>Protected Areas</t>
  </si>
  <si>
    <t>Forest cover</t>
  </si>
  <si>
    <t>Beaches</t>
  </si>
  <si>
    <t>Coral Reefs</t>
  </si>
  <si>
    <t>Seagrass</t>
  </si>
  <si>
    <t>Special Ecosystems/Biodiveristy</t>
  </si>
  <si>
    <t>Area; number</t>
  </si>
  <si>
    <t>Solid Waste, landfill, recycling</t>
  </si>
  <si>
    <t>Digital Terrain Model</t>
  </si>
  <si>
    <t>Bathymetry</t>
  </si>
  <si>
    <t>The Proposed Land Use boundaires were developed as part of the Draft National Land Use Plan for Anguilla. The Boundaries were digitize from a 1:25000 map</t>
  </si>
  <si>
    <t xml:space="preserve">land use, </t>
  </si>
  <si>
    <t>https://public.emdat.be/login</t>
  </si>
  <si>
    <t>Log of past disasters</t>
  </si>
  <si>
    <t>Disaster Management Specialists</t>
  </si>
  <si>
    <t>Global</t>
  </si>
  <si>
    <t>EM-DAT</t>
  </si>
  <si>
    <t>https://www.emdat.be/sites/default/files/logo_0.png</t>
  </si>
  <si>
    <t>School of Public Health
Université catholique de Louvain
Clos Chapelle-aux-Champs, Bte B1.30.15</t>
  </si>
  <si>
    <t>Brussels</t>
  </si>
  <si>
    <t>Belgium</t>
  </si>
  <si>
    <t> contact@emdat.be</t>
  </si>
  <si>
    <t>32 2.764.33.27</t>
  </si>
  <si>
    <t>https://www.emdat.be/about</t>
  </si>
  <si>
    <t xml:space="preserve">Environment Systems Ltd. </t>
  </si>
  <si>
    <t>Katie Medcalf</t>
  </si>
  <si>
    <t>9 Cefn Llan Science Park</t>
  </si>
  <si>
    <t>Aberystwyth</t>
  </si>
  <si>
    <t>Ceredigion</t>
  </si>
  <si>
    <t>SY23 3AH</t>
  </si>
  <si>
    <t>https://www.envsys.co.uk/</t>
  </si>
  <si>
    <t>44 1970 626688</t>
  </si>
  <si>
    <t>enquiries@envsys.co.uk</t>
  </si>
  <si>
    <t>https://public.emdat.be/about</t>
  </si>
  <si>
    <t>Development and relief agencies have long recognized the crucial role played by data and information in mitigating the impacts of disasters on vulnerable populations. Systematic collection and analysis of these data provides invaluable information to governments and agencies in charge of relief and recovery activities. They are also crucial in the integration of health components into development and poverty alleviation programmes.
Yet there is still no international consensus regarding best practices for collecting these data. Together with the complexity of collecting reliable information, there remains huge variability in definitions, methodologies, tools and sourcing.</t>
  </si>
  <si>
    <t>EM-DAT provides an objective basis for vulnerability assessment and rational decision-making in disaster situations. For example, it helps policymakers identify the disaster types that are most common in a given country and that have had significant historical impacts on human populations.
In addition to providing information on the human impact of disasters - such as the number of people killed, injured or affected - EM-DAT provides disaster-related economic damage estimates and disaster-specific international aid contributions.</t>
  </si>
  <si>
    <t>No detail</t>
  </si>
  <si>
    <t>Currently Valid</t>
  </si>
  <si>
    <t>disaster, hurricane, affected population, injured, insurance, damage, CPI</t>
  </si>
  <si>
    <t>online resource</t>
  </si>
  <si>
    <t xml:space="preserve"> https://public.emdat.be/about - see DATABASE LICENSE AGREEMENT</t>
  </si>
  <si>
    <t xml:space="preserve"> https://public.emdat.be/about - see Guidelines.</t>
  </si>
  <si>
    <t xml:space="preserve">variable (small) </t>
  </si>
  <si>
    <t>Free login required for general purposes</t>
  </si>
  <si>
    <t>https://public.emdat.be/about - see use of EM-DAT Database</t>
  </si>
  <si>
    <t>As needed</t>
  </si>
  <si>
    <t>https://public.emdat.be/about - see Data Entry</t>
  </si>
  <si>
    <t>Ongoing</t>
  </si>
  <si>
    <t>By Event</t>
  </si>
  <si>
    <t>Country Database</t>
  </si>
  <si>
    <t>Disasters</t>
  </si>
  <si>
    <t>Dis-no, year, seq, disaster ubgroup, disaster type, ssaster subtype, disaster subsubtype, event name, entry criteria, Country, ISO, Region, Continene, Location, Total Deaths, No.  injured, No. affected, no. Homeless, total affected, costs and damages, OFDA assistance</t>
  </si>
  <si>
    <t>Michael Bordt</t>
  </si>
  <si>
    <t>Would be better to have local directory, or local contributions to EMDAT</t>
  </si>
  <si>
    <t>is an international database</t>
  </si>
  <si>
    <t>EMDat_Public</t>
  </si>
  <si>
    <t>DefinitionsExist</t>
  </si>
  <si>
    <t xml:space="preserve">DataDefinitionSchema </t>
  </si>
  <si>
    <t>DefExist</t>
  </si>
  <si>
    <t>DSD</t>
  </si>
  <si>
    <t>classesExist</t>
  </si>
  <si>
    <t>ClassificationSystem</t>
  </si>
  <si>
    <t>CLASS_SYSTEM</t>
  </si>
  <si>
    <t>Number of Classification Systems</t>
  </si>
  <si>
    <t>Statistical</t>
  </si>
  <si>
    <t>This is the  inventory from 2005.  More recent Bathymetric mapping has occurred</t>
  </si>
  <si>
    <t xml:space="preserve"> % Completeness</t>
  </si>
  <si>
    <t>Mandatory:</t>
  </si>
  <si>
    <t>The Fabric of our Households</t>
  </si>
  <si>
    <t xml:space="preserve">This is the first publication in the series presenting some basic analysis, along with statistical tables of the results of the enumeration which commenced in May 2011 for the Anguilla Population and Housing Census 2011. This publication focuses on the housing stock in Anguilla. The housing component of the population and housing census questionnaire captured information relating to Anguilla’s housing stock and their characteristics; examining the quantity and quality. Such information provides
statistics for benchmarking and comparison of the current housing situation. </t>
  </si>
  <si>
    <t>UNSTATS</t>
  </si>
  <si>
    <t xml:space="preserve">All statistical publications will be provided to the library for free public use. However, if data users would prefer a printed version of any part of a statistical publication this can be provided at the approved fee. </t>
  </si>
  <si>
    <t xml:space="preserve">Household, Tenure, Energy, Rooms Dwellings, Consumers, Vehicles, Internet, Roofs, Drinking Water, </t>
  </si>
  <si>
    <t>Published Document</t>
  </si>
  <si>
    <t>https://unstats.un.org/unsd/demographic-social/census/documents/anguilla/AIA-2015-05-22.pdf</t>
  </si>
  <si>
    <t>1.73 Mb</t>
  </si>
  <si>
    <t>General Public</t>
  </si>
  <si>
    <t>Open Access</t>
  </si>
  <si>
    <t>National Statistics Office</t>
  </si>
  <si>
    <t>10 years</t>
  </si>
  <si>
    <t>District</t>
  </si>
  <si>
    <t>Tables</t>
  </si>
  <si>
    <t>Total Population</t>
  </si>
  <si>
    <t>Housing and Household Indicators</t>
  </si>
  <si>
    <t>Census Data</t>
  </si>
  <si>
    <t xml:space="preserve">Households by Districts, Types of Dwelling, Insured Dwellings,  Tenure, YearCompleted, Main Material  of Outer Walls,  Features of Roofs, Water Supply, Energey Supply, Number of Rooms, Characteristics of Rooms, Toilet Facilities, Kitchens, Bathing Facilities, Garbage Disposal, Consumer Durables, Vehicle Ownership, Internet Access, </t>
  </si>
  <si>
    <t>Lori-Rae Alleyne</t>
  </si>
  <si>
    <t>AIA-2015-05-22.pdf</t>
  </si>
  <si>
    <t xml:space="preserve">Agriculture, forestry, fisheries includes all agriculture, forestry and fishery related statistics. </t>
  </si>
  <si>
    <t>Agricultural Statistics</t>
  </si>
  <si>
    <t>1994-2019</t>
  </si>
  <si>
    <t>http://statistics.gov.ai/StatisticsDept/AgricultureStatistics2_4_1</t>
  </si>
  <si>
    <t>Baseline Productivity</t>
  </si>
  <si>
    <t>Crops - Discrepancies in total value figures are due to imperial tonnes being used in calculations instead of metric tonnes</t>
  </si>
  <si>
    <t>For cropping only figures at national level.  For Agriculture available by district</t>
  </si>
  <si>
    <t>Figures do not include Hydroponic produce</t>
  </si>
  <si>
    <t>Annual</t>
  </si>
  <si>
    <t xml:space="preserve">Anguilla, Annual, </t>
  </si>
  <si>
    <t>Annual summaries</t>
  </si>
  <si>
    <t xml:space="preserve">National (Cropping and Fisheries).  Districts (Livestock) </t>
  </si>
  <si>
    <t>Commodity</t>
  </si>
  <si>
    <t>Sectors (Cropping, Livestock, Fishery), excludes subsistence in each sector</t>
  </si>
  <si>
    <t>Survey</t>
  </si>
  <si>
    <t>Unknown</t>
  </si>
  <si>
    <t>Mixed</t>
  </si>
  <si>
    <t>Yes</t>
  </si>
  <si>
    <t>In XLS under Data Notes</t>
  </si>
  <si>
    <t>2.4.1 Agriculture.xlsx</t>
  </si>
  <si>
    <t>Have split out fisheries catch from rest of tables</t>
  </si>
  <si>
    <t>Agriculture Statistics</t>
  </si>
  <si>
    <t xml:space="preserve"> fisheries,  pelagics,  </t>
  </si>
  <si>
    <t xml:space="preserve">agriculture, forestry, livestock, cropping, economic, butchers, </t>
  </si>
  <si>
    <t>National figures only</t>
  </si>
  <si>
    <t xml:space="preserve">National </t>
  </si>
  <si>
    <t>National Catch</t>
  </si>
  <si>
    <t xml:space="preserve"> Livestock - Survey</t>
  </si>
  <si>
    <t>Fishery - Sampled,</t>
  </si>
  <si>
    <t xml:space="preserve">Crops:  Quantity, Value, price per pound, 
Livestock: Quantity, District, Percentage Change, units, %, butcher weight,
</t>
  </si>
  <si>
    <t>2.4.1 Agriculture.xlsx.  Table 2.4.1-F9</t>
  </si>
  <si>
    <t>Have recorded separately from other agriculture productivity</t>
  </si>
  <si>
    <t>Official Statistics</t>
  </si>
  <si>
    <t>http://statistics.gov.ai/StatisticsDept/Population1_1</t>
  </si>
  <si>
    <t>Population Statistics covers population and demographic statistics in Anguilla, topics like demography, vital statistics, population structures and growth, census, demographic projections, families and households (marriages, divorces, household size).</t>
  </si>
  <si>
    <t xml:space="preserve">Actual population data are only reported for Anguilla’s census years which are years 1960, 1974, 1992, 2001 and 2011. Population statistics for years in between (non-census years) these periods are crude estimates using births, deaths and population.
</t>
  </si>
  <si>
    <t xml:space="preserve">Anguilla Statistics Department, Princess Alexandra Hospital, Judicial Department
</t>
  </si>
  <si>
    <t>1960-2019</t>
  </si>
  <si>
    <t>Princess Alexandra Hospital</t>
  </si>
  <si>
    <t>http://www.haa.ai/</t>
  </si>
  <si>
    <t>Demographics</t>
  </si>
  <si>
    <t>Public</t>
  </si>
  <si>
    <t>Population, Demographics, Vital Statistics, Population Structures, Growth, Census, Projections, Families, Households, Marriages, Divorces, Household Size, Deaths, Births</t>
  </si>
  <si>
    <t>Actual population every census, other years  crude estimates</t>
  </si>
  <si>
    <t>National</t>
  </si>
  <si>
    <t>Annual and 10 Year Census</t>
  </si>
  <si>
    <t>Individuals</t>
  </si>
  <si>
    <t xml:space="preserve">Census Reports </t>
  </si>
  <si>
    <t>Anguilla Population</t>
  </si>
  <si>
    <t>Within document</t>
  </si>
  <si>
    <t>1.1 Population.xlsx</t>
  </si>
  <si>
    <t>Cannot access file to extract other metadata</t>
  </si>
  <si>
    <t>Building_Poly.shp</t>
  </si>
  <si>
    <t>Reefs_1995 _COASTAL _RESOURCE_INVENTORY.shp</t>
  </si>
  <si>
    <t>Migration</t>
  </si>
  <si>
    <t>Migration and Citizenship:Series - Tables</t>
  </si>
  <si>
    <t>Migration and Citizenship statistics covers migration, citizenship and acquisition of citizenship. Migration is influenced by a combination of economic, political, environmental and social factors either in the migrant’s country of origin (push factors) or influences the country of destination (pull factors) similarly.</t>
  </si>
  <si>
    <t xml:space="preserve">This includes the naturalization and citizenship of people within Anguilla.
</t>
  </si>
  <si>
    <t>The disaggregation of data for naturalization and citizenship are only available form 2014 onwards.
Additionally, the number of registrations received for naturalization and citizenship by country of birth are only available from 2014 onwards.</t>
  </si>
  <si>
    <t>Attorney General Office</t>
  </si>
  <si>
    <t>http://www.gov.ai/department.php?id=4&amp;dept=33</t>
  </si>
  <si>
    <t>Commercial Complex</t>
  </si>
  <si>
    <t>264 497 3044</t>
  </si>
  <si>
    <t>264  497 2551</t>
  </si>
  <si>
    <t>Dwight Horsford</t>
  </si>
  <si>
    <t>Attorney General</t>
  </si>
  <si>
    <t>2000-2018</t>
  </si>
  <si>
    <t xml:space="preserve">Migration, Citizenship, Naturalization, </t>
  </si>
  <si>
    <t>http://statistics.gov.ai/StatisticsDept/MigrationCitizenship1_2</t>
  </si>
  <si>
    <t>The permanent addition of items to the collection as a result of item creation by the owner of the collection.</t>
  </si>
  <si>
    <t>The temporary addition of items to the collection with no transfer of ownership, without financial payment.</t>
  </si>
  <si>
    <t>The temporary addition of items to the collection with no transfer of ownership, accompanied by one or more financial payments.</t>
  </si>
  <si>
    <t>The permanent addition of items to the collection through the transfer of ownership, accompanied by one or more financial payments.</t>
  </si>
  <si>
    <t>The permanent addition of items to the collection through the transfer of ownership, without financial payment.</t>
  </si>
  <si>
    <t>The permanent addition of items to the collection, where the transfer of ownership is conditional on certain requirements or restrictions, but without financial payment or reciprocal transfer of items.</t>
  </si>
  <si>
    <t>All registered</t>
  </si>
  <si>
    <t>Annual update</t>
  </si>
  <si>
    <t>Registered migrants</t>
  </si>
  <si>
    <t>Register</t>
  </si>
  <si>
    <t>1.2 Migration and Citizenship.xlsx</t>
  </si>
  <si>
    <t>Health Statistics</t>
  </si>
  <si>
    <t>Health covers the health and mortality related statistical activities, including topics like life expectancy, health status, health and safety, health resources and expenditure, health care systems, morbidity and mortality (including infant and child mortality), hospital admission, causes of illness and death, specific diseases (e.g. AIDS), disabilities, pharmaceutical consumption and sales, health personnel, remuneration of health professions, environmental health status, health inequality, health accounts</t>
  </si>
  <si>
    <t>1994-2021</t>
  </si>
  <si>
    <t xml:space="preserve">life expectancy, health status, health and safety, health resources,  expenditure, health care systems, morbidity, mortality ,infant mortality,  child mortality), hospital admission, causes of illness and death, specific diseases,  AIDS, disabilities, pharmaceutical consumption , Pharmaceutical sales, health personnel, remuneration,  environmental health status, health inequality, health accounts.
</t>
  </si>
  <si>
    <t>http://statistics.gov.ai/StatisticsDept/Health1_6</t>
  </si>
  <si>
    <t>all records</t>
  </si>
  <si>
    <t>Hospital and key institutions</t>
  </si>
  <si>
    <t>1.6 Health.xlsx</t>
  </si>
  <si>
    <t>2.2 NA Statistics.xlsx</t>
  </si>
  <si>
    <t>National Accounts Statistics are derived from the calculation of estimates for economic activity of a nation which use accounting techniques called national accounting. They are calculated using the System of National Accounts (SNA) methodology covers work on National Accounts in both current and constant prices.</t>
  </si>
  <si>
    <t>Common and basis components of metadata include graph labels and footnotes. Additional details are usually found in the explanatory notes which would provide the user of the data with concepts, sources and methods among other attribute of the dataset.</t>
  </si>
  <si>
    <t>National Accounts Statistics</t>
  </si>
  <si>
    <t xml:space="preserve">The System of National Accounts (SNA) is the internationally agreed standard set of recommendations on how to compile measures of economic activity. The SNA describes a coherent, consistent and integrated set of macroeconomic accounts in the context of a set of internationally agreed concepts, definitions, classifications and accounting rules.
In addition, the SNA provides an overview of economic processes, recording how production is distributed among consumers, businesses, government and foreign nations. It shows how income originating in production, modified by taxes and transfers, flows to these groups and how they allocate these flows to consumption, saving and investment. Consequently, the national accounts are one of the building blocks of macroeconomic statistics forming a basis for economic analysis and policy formulation. The SNA is widely used across countries in the world, and is the standard tool for comparing economic performance across countries and periods, and across economic sectors in a single period. It was developed jointly by various international organizations spearheaded by the United Nations Statistical Commission.
</t>
  </si>
  <si>
    <t>http://www.gov.ai/statistics/NA_Publi_12.htm (past) and within XLSX document</t>
  </si>
  <si>
    <t>UNDER REVIEW</t>
  </si>
  <si>
    <t>Eastern Caribbean Central Bank</t>
  </si>
  <si>
    <t>https://www.eccb-centralbank.org/</t>
  </si>
  <si>
    <t>PO Box 89</t>
  </si>
  <si>
    <t>Basseterre</t>
  </si>
  <si>
    <t>St Kitts and Nevis</t>
  </si>
  <si>
    <t>869 465-2537</t>
  </si>
  <si>
    <t>info@eccb-centralbank.org</t>
  </si>
  <si>
    <t>https://www.eccb-centralbank.org/files/images/thumbs/d7a2c2f739b4f79dab84c9df41114b2b.png</t>
  </si>
  <si>
    <t>National Statistis Office</t>
  </si>
  <si>
    <t>1994-2018</t>
  </si>
  <si>
    <t>GDP, GVA, Accounts, National Accounts, Industry , Commerce, Financial, Agriculture, Fishing , Mining, Quarrying , Manufacturing, Electricity, Water, Construction, Wholesale, Retail, Transport, Communications, Storage, Financial, Real Estate, Renting, Business Activities, Public Administration, Defence, Social Security, Education, Health, Social, Community , Personal Services, Growth Rates, Consumption, Goods, Markets, Disposable Income</t>
  </si>
  <si>
    <t>Official Statistics; System of National Accounts Methodology</t>
  </si>
  <si>
    <t>http://statistics.gov.ai/StatisticsDept/NationalAccountsStatistics2_2</t>
  </si>
  <si>
    <t>Economic</t>
  </si>
  <si>
    <t>Sector</t>
  </si>
  <si>
    <t>National Productivity</t>
  </si>
  <si>
    <t>Accounts</t>
  </si>
  <si>
    <t>Returns</t>
  </si>
  <si>
    <t>Industry</t>
  </si>
  <si>
    <t xml:space="preserve">GVA, </t>
  </si>
  <si>
    <t>GVA Current, GVA Constant, GVA % current,   GVA % Constant, GVA Growth Current, GVA Growth Constant, GDP Expenditure Current, GDP Expenditure Constant</t>
  </si>
  <si>
    <t>Living Conditions</t>
  </si>
  <si>
    <t> Living Conditions, Poverty</t>
  </si>
  <si>
    <t>Living conditions, poverty and cross-cutting social issues – includes work on multidimensional methods to measure poverty, living conditions in the board sense, social inclusion/exclusions, social indicators and social situation.</t>
  </si>
  <si>
    <t>poverty, living conditions, social inclusion, social exclusion, labour</t>
  </si>
  <si>
    <t>http://statistics.gov.ai/StatisticsDept/LivingConditionsPoverty3_3_1</t>
  </si>
  <si>
    <t>5-7 years</t>
  </si>
  <si>
    <t>Periodic update</t>
  </si>
  <si>
    <t>3.3.1 Living conditions Statistics.xlsx</t>
  </si>
  <si>
    <t>Information Society Statistics</t>
  </si>
  <si>
    <t>Inland Revenue</t>
  </si>
  <si>
    <t>Lonnie Hobson</t>
  </si>
  <si>
    <t>Old Police Barracks</t>
  </si>
  <si>
    <t>http://www.gov.ai/department.php?id=1&amp;dept=6</t>
  </si>
  <si>
    <t>Comptroller</t>
  </si>
  <si>
    <t>See Data Notes in file</t>
  </si>
  <si>
    <t>ICT Statistics</t>
  </si>
  <si>
    <t xml:space="preserve">The housing section questionnaire was divided into three sections:
 - Dwelling Characteristics
 - Type of Tenure
-  Technology and Environment
A separate publication will be prepared on the administration of the census rather than including this information within each of the analytical publications.
</t>
  </si>
  <si>
    <t>Information society statistics all access to the use of information and communication technologies on society, access and use of Information and Communication Technologies (ICTs), including internet, ICT expenditure and investment, ICT infrastructure, telecommunication network, electronic communication, e-government, electronic commerce, eLearning, ICT services, communication tariffs, network infrastructure, revenue, expenses and investment of operators, internet indicators.</t>
  </si>
  <si>
    <t>2002-2019</t>
  </si>
  <si>
    <t>http://statistics.gov.ai/StatisticsDept/InformationSociety3_3_3</t>
  </si>
  <si>
    <t>Baseline</t>
  </si>
  <si>
    <t>Monthly</t>
  </si>
  <si>
    <t>Monthly Update</t>
  </si>
  <si>
    <t>information, ICT, Communications, Telecommunications, Internet, eLearning, expenditure, infrastructure, tariffs, revenue, networks, commerce, operators, cellphones, cellular, Landline</t>
  </si>
  <si>
    <t>Telecom Lines: Business, Residential, Government, Service, cell phone post paid, cell phones pre-paid, 
International Minutes: Outgoing, incoming, total
Internet Connection; Mobile data customers
Cable Communication subscribers (monthly)</t>
  </si>
  <si>
    <t xml:space="preserve">Type of Connection, international minutes, </t>
  </si>
  <si>
    <t>3.3 Information Society.xlsx</t>
  </si>
  <si>
    <t>Labour Statistics</t>
  </si>
  <si>
    <t>Labour statistics covers statistics on labour force, labour market, employment and unemployment; the more detailed topics include economically active population, labour conditions, health and safety at work (accidents at work, occupational injuries and diseases, work-related health problems), working time and other working conditions, strikes and lockouts, job vacancies, job creation.</t>
  </si>
  <si>
    <t>Anguilla conducted its first and only to-date labour force survey in 1999, sporadic information on the labour force have been collected via the conducted censuses and Country Poverty Assessment (CPA).</t>
  </si>
  <si>
    <t>Who holds (Publisher)</t>
  </si>
  <si>
    <t>Economically active population</t>
  </si>
  <si>
    <t>1.4 Labour statistics.xlsx</t>
  </si>
  <si>
    <t>Aquifer Polygon</t>
  </si>
  <si>
    <t>Is there a more up to date version?</t>
  </si>
  <si>
    <t>Approximate limits of central island groundwater aquifer</t>
  </si>
  <si>
    <t xml:space="preserve">Aquifer, water, </t>
  </si>
  <si>
    <t>ArcInfo Coverage</t>
  </si>
  <si>
    <t>Background and Water management</t>
  </si>
  <si>
    <t>Water Management</t>
  </si>
  <si>
    <t xml:space="preserve">Generalised extent of freshwater lens, only two dimensional representation; from 2005 </t>
  </si>
  <si>
    <t>Very generalised feature</t>
  </si>
  <si>
    <t>Single date</t>
  </si>
  <si>
    <t>Feature</t>
  </si>
  <si>
    <t>GIS Data</t>
  </si>
  <si>
    <t>Elecpoles</t>
  </si>
  <si>
    <t>Electricity Poles managed by ANGELEC.  Contains information regarding the material of poles, voltage carried and reference numbers</t>
  </si>
  <si>
    <t>ANGLEC</t>
  </si>
  <si>
    <t>Electricity, streelighting</t>
  </si>
  <si>
    <t>Utilities</t>
  </si>
  <si>
    <t>Pole</t>
  </si>
  <si>
    <t>HV Phase, PV Phase,  Material, Age, Size, Wood Tye, Voltages, Stays, Exchange, Cab Exchange number, Lights, capacity, transformers</t>
  </si>
  <si>
    <t xml:space="preserve">Electricity, Poles, Utilities, Power, Energy, streetlights, transformers, voltages, </t>
  </si>
  <si>
    <t>Census2000.shp</t>
  </si>
  <si>
    <t>Census 2000</t>
  </si>
  <si>
    <t>2000 census information including population, households, no of people per household and pond size</t>
  </si>
  <si>
    <t>2000-2011</t>
  </si>
  <si>
    <t>Population, Statistics</t>
  </si>
  <si>
    <t>By Law</t>
  </si>
  <si>
    <t>Single Date</t>
  </si>
  <si>
    <t>Enumeration District</t>
  </si>
  <si>
    <t xml:space="preserve">census, Enumeration Districts, Ponds, Statistics, Households, Population, Demography, </t>
  </si>
  <si>
    <t>Persons, Households, people per house, persons per acre, pondsize, acre of pond</t>
  </si>
  <si>
    <t>Proposed Land Use: Agriculture, Airport, Conservation Area, Development, Future, Industry Commercial, Mixed Use, National Park, Pond, Residential (Low Density), Residential (High Density), Resort/Residential, Tourism Development)</t>
  </si>
  <si>
    <t>Land Use Type, Area</t>
  </si>
  <si>
    <t>Proposed_landuse.shp</t>
  </si>
  <si>
    <t>Heritage Sites Register</t>
  </si>
  <si>
    <t>Historical Sites details as recorded by formal surveys.  This database includes all locations of historical, archaeological,  cultural or heritage importance, and includes documentation on historical use, construction and current extent and state.</t>
  </si>
  <si>
    <t>Created as part of the AXACRIS Environmental Information System under the ACRAMAM project</t>
  </si>
  <si>
    <t xml:space="preserve">Heritage, Tourism, History, Structures, Houses, Mills, Estates, Plantations, Religious Sites, Archaeology, Cultural Sites, </t>
  </si>
  <si>
    <t>Heritage</t>
  </si>
  <si>
    <t xml:space="preserve">National Trust, Historical </t>
  </si>
  <si>
    <t>Permission from Anguilla National Trust</t>
  </si>
  <si>
    <t>Only point locations</t>
  </si>
  <si>
    <t xml:space="preserve">Anguilla, </t>
  </si>
  <si>
    <t>1.5 Mb</t>
  </si>
  <si>
    <t>Site</t>
  </si>
  <si>
    <t>Sites of Historical Significance</t>
  </si>
  <si>
    <t>none</t>
  </si>
  <si>
    <t>Historical-Register.mdb</t>
  </si>
  <si>
    <t>From 2006 AXACRIS inventory</t>
  </si>
  <si>
    <t>Ponds</t>
  </si>
  <si>
    <t>Salt Ponds and other inland wetland areas.</t>
  </si>
  <si>
    <t>salt ponds, ponds, lakes, water, wildlife, environment</t>
  </si>
  <si>
    <t xml:space="preserve">Environmental Baseline, Biodiversity, </t>
  </si>
  <si>
    <t>Environmental, Planning</t>
  </si>
  <si>
    <t>Inland waters</t>
  </si>
  <si>
    <t>Ponds.shp</t>
  </si>
  <si>
    <t>Contours</t>
  </si>
  <si>
    <t>Is only one airport and ground can be identified from Land Cover map</t>
  </si>
  <si>
    <t>Systematic way of logging data from events needed</t>
  </si>
  <si>
    <t>Turtle Beaches</t>
  </si>
  <si>
    <t>Turtle Activtiy Sites</t>
  </si>
  <si>
    <t>Location of main turtle nesting and foraging areas</t>
  </si>
  <si>
    <t>Sites</t>
  </si>
  <si>
    <t>2005-Present</t>
  </si>
  <si>
    <t xml:space="preserve">biodiversity, foraging,nesting, turtles, conservation, fauna, </t>
  </si>
  <si>
    <t>Environmental Monitoring, Education</t>
  </si>
  <si>
    <t xml:space="preserve">General Location Only </t>
  </si>
  <si>
    <t>Anguilla and Outer Islands</t>
  </si>
  <si>
    <t>Beach</t>
  </si>
  <si>
    <t>Locations of Turtles</t>
  </si>
  <si>
    <t>Type: Foraging, Nesting</t>
  </si>
  <si>
    <t>Turtle_Beaches.shp</t>
  </si>
  <si>
    <t>Will come from assessments - need to design SOP and form</t>
  </si>
  <si>
    <t>Complete enough</t>
  </si>
  <si>
    <t>Data not received from Planning to date</t>
  </si>
  <si>
    <t>Vital mapped information needed</t>
  </si>
  <si>
    <t>No current Measures</t>
  </si>
  <si>
    <t>Possible design</t>
  </si>
  <si>
    <t>No dataset received but report exists</t>
  </si>
  <si>
    <t>contours.shp</t>
  </si>
  <si>
    <t>Natural Resources Institute</t>
  </si>
  <si>
    <t>Andrew Westby</t>
  </si>
  <si>
    <t>Director</t>
  </si>
  <si>
    <t>https://www.nri.org/templates/nri-gantry/custom/images/NRI-Logo.svg</t>
  </si>
  <si>
    <t xml:space="preserve">Natural Resources Institute (NRI)
University of Greenwich
Medway Campus, Central Avenue
</t>
  </si>
  <si>
    <t>Chaham Maritime</t>
  </si>
  <si>
    <t>Kent</t>
  </si>
  <si>
    <t>Joint Nature Conservation Committee (2019).  Anguilla Natural Capital Accounting: Final Report.  56pp.</t>
  </si>
  <si>
    <t xml:space="preserve">Lineage - Natural Capital accounts – baseline report for Anguilla: provision, regulating &amp; cultural ecosystem services.
</t>
  </si>
  <si>
    <t>2019 - 2021</t>
  </si>
  <si>
    <t xml:space="preserve">Natural Capital, Fisheries, Agriculture, Coastal , GIS, Hazards, Salt Ponds, Heritage, Tourism, Infrastructure, Damage, Protection, Terrestrial, Habitats, Mangrove, Beach, Scrub, Thicket, Dry Forest, coral reef, seagrass, algae, carbon, culture, sequestration, hurricane, risk, storm surge, buildings, flood, </t>
  </si>
  <si>
    <t>Natural Capital Assessment</t>
  </si>
  <si>
    <t xml:space="preserve">Natural Capital accounts report for Anguilla. Provision, regulating &amp; cultural ecosystem services.
The purpose of this initial report is to summarise work on the physical and monetary flows of natural capital on Anguilla. It describes the data identified and accessed in order to provide a preliminary assessment of these values, and identify options and data needs for a subsequent phase of work. This initial report links to wider JNCC work to build up preliminary national natural capital accounts for other UK Overseas Territories.
</t>
  </si>
  <si>
    <t xml:space="preserve">
These initial accounts provide a baseline and structure that can be built upon in future iterations.</t>
  </si>
  <si>
    <t>https://hub.jncc.gov.uk/assets/62e82176-5053-4733-bd05-e33b15bbf88c</t>
  </si>
  <si>
    <t>Government of Anguilla, Environmental Specialissts</t>
  </si>
  <si>
    <t>Annual Review and Update</t>
  </si>
  <si>
    <t>Maps</t>
  </si>
  <si>
    <t>Terrestrial Habitats:  Unknown, Bare Ground, Beach, Cultivated Land, Developed Land, Disturbed Area, Dry Forest, Ironshore, Mangrove, Open Water, Recreation, Scrub, Thicket, 
Marine Habitats:  Beach, Algae, Bare, Mosaic, Seagrass , Coral Reef, 
Salt Ponds, No of Features
Liable to flood: DEM correction</t>
  </si>
  <si>
    <t>ot-nca-sup-sat-19-ang-nca-jun-2019.pdf</t>
  </si>
  <si>
    <t>Report contains several maps but for most do not have original data</t>
  </si>
  <si>
    <t>Be more useful to have different datasets - Storm surge estimates, Terrestrial Habitats, Marine Habitats, Salt Ponds, Flood hazard etc.</t>
  </si>
  <si>
    <t>Match</t>
  </si>
  <si>
    <t>Fuzzy</t>
  </si>
  <si>
    <t>Needs Adaptation</t>
  </si>
  <si>
    <t>2. Land area - Storm Surge</t>
  </si>
  <si>
    <t>2. Land area  - Flood Zone</t>
  </si>
  <si>
    <t>Gazetteer</t>
  </si>
  <si>
    <t xml:space="preserve">Comprehensive gazetteer of Anguilla and coastal waters.  It contains facilities for searching for unique names, for grouping types of feature, </t>
  </si>
  <si>
    <t>Created for the ACRAMAM project</t>
  </si>
  <si>
    <t>2005-2021</t>
  </si>
  <si>
    <t xml:space="preserve">Placename, Gazetteer, Settlement, Bay, Point, Cay, Feature, Hill,  Location, Topographical, Cartographical, Island, Poind, Sea, </t>
  </si>
  <si>
    <t>Point Location</t>
  </si>
  <si>
    <t>All Named Places</t>
  </si>
  <si>
    <t>Type of Place</t>
  </si>
  <si>
    <t xml:space="preserve">Name, SearchName, Tyoe, Island, X-Coord, Y-Coord, </t>
  </si>
  <si>
    <t>names_GCS_WGS84</t>
  </si>
  <si>
    <t>Could be updated</t>
  </si>
  <si>
    <t>50 ft contours. Cartographical Representation.</t>
  </si>
  <si>
    <t>2006-2021</t>
  </si>
  <si>
    <t>Contours, Elevation, Height, Feet</t>
  </si>
  <si>
    <t xml:space="preserve">Cartography, </t>
  </si>
  <si>
    <t>Is there a more up to date version and in m?</t>
  </si>
  <si>
    <t>Baseline exists - no data on assessment</t>
  </si>
  <si>
    <t>Water Access Points</t>
  </si>
  <si>
    <t>Data held within Electricity Poles</t>
  </si>
  <si>
    <t>Is it up to date?</t>
  </si>
  <si>
    <t>Reef survey forms seen (Architecture Assessment) but not data</t>
  </si>
  <si>
    <t>Aggregated dataset needed showing spp. Counts at key locations.  Ultiimately a FRAME survey is advised</t>
  </si>
  <si>
    <t>Natural Capital report contains map but no data shared.</t>
  </si>
  <si>
    <t>Within the National Accounts</t>
  </si>
  <si>
    <t>Being followed up with Disaster Management</t>
  </si>
  <si>
    <t>Needs planning</t>
  </si>
  <si>
    <t>No map identified</t>
  </si>
  <si>
    <t>Needs developing as part of DANA</t>
  </si>
  <si>
    <t>Have reached out to Disaster Management</t>
  </si>
  <si>
    <t>No data has been shared</t>
  </si>
  <si>
    <t>No data discovered</t>
  </si>
  <si>
    <t>Only marked on land use maps - no separate dataset</t>
  </si>
  <si>
    <t>Map in Natural Capital Report (https://www.envsys.co.uk/projects/vulnerability-mapping/)</t>
  </si>
  <si>
    <t>Marine Parks</t>
  </si>
  <si>
    <t>Marine parks of Anguilla as defined in law</t>
  </si>
  <si>
    <t>Marine, Protected Area, Parks, Conservation</t>
  </si>
  <si>
    <t>Environmental jurisdication, protection</t>
  </si>
  <si>
    <t>Some checking of coordinates and status of offshore cays needs to be verified</t>
  </si>
  <si>
    <t>Anguilla including Outer Islands</t>
  </si>
  <si>
    <t>Protected Area</t>
  </si>
  <si>
    <t>Marine_Parks_GCS_WGS84.shp</t>
  </si>
  <si>
    <t>Other protected areas exist - assume Marine Parks is up to date?</t>
  </si>
  <si>
    <t>Boundaries of protected areas should exist; only have marine parks</t>
  </si>
  <si>
    <t>LIDAR exists but not received from Planning</t>
  </si>
  <si>
    <t>LIDAR Survey</t>
  </si>
  <si>
    <t>NONE</t>
  </si>
  <si>
    <t>Natural Capital Study</t>
  </si>
  <si>
    <t xml:space="preserve">Height, LIDAR, Terrain, Elevation, </t>
  </si>
  <si>
    <t>Julian Hughes (Metadata List)</t>
  </si>
  <si>
    <t>1. GDP</t>
  </si>
  <si>
    <t xml:space="preserve">2. GDP per capita </t>
  </si>
  <si>
    <t>4. Early warning systems (population covered; share of population in exposed areas covered; investment spending)</t>
  </si>
  <si>
    <t>x. Population living in slums (by region)</t>
  </si>
  <si>
    <t>x. Number of slum dwellings (by region)</t>
  </si>
  <si>
    <t>5 Household preparedness (households with emergency plan; households with backup food and water; households with improved access to water)</t>
  </si>
  <si>
    <t xml:space="preserve">6. Environmental resilience (forest area; </t>
  </si>
  <si>
    <t>6.  Environmental resilience (share of water bodies in good condition</t>
  </si>
  <si>
    <t>6.  Environmental resilience (other ecosystem condition)</t>
  </si>
  <si>
    <t>7. Spending on risk reduction activities (by risk reduction approach)</t>
  </si>
  <si>
    <t>1. Education facilities</t>
  </si>
  <si>
    <t>1. Health faciltiies</t>
  </si>
  <si>
    <t>1. Shelters</t>
  </si>
  <si>
    <t>1. Disruption to health educational, public administration, transportation, electricity and energy, water, ICT and other basic services (by hazard type; service type and region)</t>
  </si>
  <si>
    <t>4. Impacts on fishery production (small scale, coastal and industrial); and equipment and facilities</t>
  </si>
  <si>
    <t>Farah Mukihida</t>
  </si>
  <si>
    <t>Impacts on Historical Heritage</t>
  </si>
  <si>
    <t>Irma Report</t>
  </si>
  <si>
    <t>Disaster, Hurricane, Historical, Architecture, Culture, Damage, Buildings</t>
  </si>
  <si>
    <t>Historical Features</t>
  </si>
  <si>
    <t>Report</t>
  </si>
  <si>
    <t>Any other reports - could standardise data collection in database design</t>
  </si>
  <si>
    <t>https://alanpmills.wordpress.com/2016/07/03/as-far-as-you-can-go-trails-in-the-mist/</t>
  </si>
  <si>
    <t>Hotels in Critical Infrastructure, but here also many</t>
  </si>
  <si>
    <t>Hotels, guest houses and villas and restaurants. based on information in the Anguilla Travel Planner 2005 supplied by Anguilla Tourist Board</t>
  </si>
  <si>
    <t>AXACRIS</t>
  </si>
  <si>
    <t>Hotels, villas, Tourism, Tourists, Guest Houses, Facilities, Restaurants</t>
  </si>
  <si>
    <t>Anguila</t>
  </si>
  <si>
    <t>Type, website, address, phone, Name</t>
  </si>
  <si>
    <t>Not been updated since 2006; some spelling mistakes in Type Field</t>
  </si>
  <si>
    <t>EXAMPLE  (DELETE SECTION WHEN COMPLETE)</t>
  </si>
  <si>
    <t>&lt;1.  Topic&gt;</t>
  </si>
  <si>
    <t>&lt;2. Topic&gt;</t>
  </si>
  <si>
    <t>&lt;…&gt;</t>
  </si>
  <si>
    <t>&lt;Topic Area A.1&gt;</t>
  </si>
  <si>
    <t>&lt;Topic Area A.2&gt;</t>
  </si>
  <si>
    <r>
      <t xml:space="preserve">&lt;TOPIC CATEGORY&gt;  </t>
    </r>
    <r>
      <rPr>
        <b/>
        <i/>
        <sz val="20"/>
        <color indexed="9"/>
        <rFont val="Calibri"/>
        <family val="2"/>
        <scheme val="minor"/>
      </rPr>
      <t>COPY AND PASTE WHOLE SECTION AS REQUIRED</t>
    </r>
  </si>
  <si>
    <t>Number of datasets by Theme and Agency</t>
  </si>
  <si>
    <t>Count of Online Location </t>
  </si>
  <si>
    <t>Count of Offline Location </t>
  </si>
  <si>
    <t>Number of datasets available online or by request (offline)</t>
  </si>
  <si>
    <t>Critical Infrastructure</t>
  </si>
  <si>
    <t xml:space="preserve">Transport, Airport, Cellular Tower, Chamber of Commerce, Clinic, Distribution Point, Fuel depot, Government, Guest House, Hardware, Hospital, Hotel, Landfill, National Trust, Petrol Station, Pier, Power Plant, Red Cross, School, Shelter, Telecommunication, Water Plant, Desalination Plant, Reverse Osmosis, </t>
  </si>
  <si>
    <t>Hurricane Irma - After Action Report</t>
  </si>
  <si>
    <t xml:space="preserve">The NDMC conducted assessments and information-gathering exercises of government’s 
undertakings, systems, operations and activities during the response phase to present the general 
state of affairs as the transition to recovery phase is made. The author believes that sources of 
information in this report are reliable and correct at the time of publication. 
</t>
  </si>
  <si>
    <t>All dollar figures are in Eastern Caribbean (EC) dollars, unless otherwise stated.
For further information please contact the Department of Disaster Management at ddm@gov.ai 
or ddmaxa@gmail.com</t>
  </si>
  <si>
    <t>National Disaster Management Committee (2017)  After Action Report 2017.  Government of Anguilla, The Valley, Anguilla 46pp.</t>
  </si>
  <si>
    <t>National Disaster Management Committee</t>
  </si>
  <si>
    <t>Fuel , water, Hurricane Irma, Hurricane, Food, Lighting, Humanitarian, Infrastructure, Housing, health, hospital, electricity, WASH, Sanitation, Telecommunications, Beaches, Coastal, Transport, Air, Sea, Tourism, Shelter, Hurricane Jose, Hurricane Maria, Relief, Finance, Banking, Donors, Central Coordination, Utilities, Government, Commerce, Business</t>
  </si>
  <si>
    <t>Post Disaster Needs Assessment, Learning Points</t>
  </si>
  <si>
    <t>Government of Anguilla, Disaster Responders, Disaster Managers</t>
  </si>
  <si>
    <t>Multiple Surveys and Interviews</t>
  </si>
  <si>
    <t>Single</t>
  </si>
  <si>
    <t xml:space="preserve">no definitive classifications listed. </t>
  </si>
  <si>
    <t>Multiple for each type of theory but often only qualitatively reported</t>
  </si>
  <si>
    <t>Calvin Samuel</t>
  </si>
  <si>
    <t>Irma After Action Report 2017.pdf</t>
  </si>
  <si>
    <t>Is a verbose report but much valuable material</t>
  </si>
  <si>
    <t>Separation out of factors and more systematic data collection would be recommended.  E.g.  Shelter populations, Damage assessments by district, Damage to critical infrastructure</t>
  </si>
  <si>
    <t>Events Database</t>
  </si>
  <si>
    <t>Event Database with Costs</t>
  </si>
  <si>
    <t>List of disaster events with descriptions, and estimated losses.</t>
  </si>
  <si>
    <t>1950-present</t>
  </si>
  <si>
    <t xml:space="preserve">Hurricane, Fire, Flood, Flash Flood, Landslide, Disaster, Event, Losses, Financial losses, </t>
  </si>
  <si>
    <t>Historical record of events and losses</t>
  </si>
  <si>
    <t>Losses valued for only a couple of events.  No data entered since 2014</t>
  </si>
  <si>
    <t>Disaster Events</t>
  </si>
  <si>
    <t>Event</t>
  </si>
  <si>
    <t>State / Territory/ event</t>
  </si>
  <si>
    <t>Date, event name, parameters of event, description, estiamted losses</t>
  </si>
  <si>
    <t>Anguilla event database w costs.xlsx</t>
  </si>
  <si>
    <t>useful list but not updated since 2014</t>
  </si>
  <si>
    <t>Local directory but could benefit from more standardisation and input (e.g. loss amounts) to be useful for analysis</t>
  </si>
  <si>
    <t>Terrestrial Habitats</t>
  </si>
  <si>
    <t>Terrestrial Habitat Map of Anguilla created through Remote Sensing carried out in 2013 by Environment Systems Evidence and Insight</t>
  </si>
  <si>
    <t xml:space="preserve">Land cover types and selected land use (golf course, roads, buildings, disturbed, recreation grounds) for Anguilla and its outer islands. </t>
  </si>
  <si>
    <t xml:space="preserve">Created as part of the 2013 Natural Capital Study funded by the Joint Nature Conservancy Council, UK. </t>
  </si>
  <si>
    <t>Bare ground, Buildings, land cover, antrhopogenic, Disturbed, beach, cacti, scrub, Golf Course, Ironshore, Mangrove, Ponds, Thicket, Forest, Recreation Grounds, Minerals, Limestone, Airport, Dunes</t>
  </si>
  <si>
    <t>Land Cover, Environmental Assessment</t>
  </si>
  <si>
    <t>Environmental Specialists</t>
  </si>
  <si>
    <t>Anguilla and outer islands</t>
  </si>
  <si>
    <t>Snapshot</t>
  </si>
  <si>
    <t>Land</t>
  </si>
  <si>
    <t xml:space="preserve">Habitats, Character (Natural or Anthropogenic) </t>
  </si>
  <si>
    <t>Habitats, Character</t>
  </si>
  <si>
    <t>Anguilla_Terrestrial_Habitat_Map_Jan_2013.shp</t>
  </si>
  <si>
    <t>Solid land cover classficaition, could benefit from areal calculations for each polygon</t>
  </si>
  <si>
    <t>10 year revisit would be ideal to keep updated as development increases</t>
  </si>
  <si>
    <t>STATISTICAL INFORMATION</t>
  </si>
  <si>
    <t>Needs more definition from team</t>
  </si>
  <si>
    <t>Population living in informal dwellings by region</t>
  </si>
  <si>
    <t>b1c5</t>
  </si>
  <si>
    <t>Number of informal dwellings by region</t>
  </si>
  <si>
    <t>b1c4</t>
  </si>
  <si>
    <t>See Population By Hazard</t>
  </si>
  <si>
    <t>Critical Infrastructure by Hazard area - Hazard Maps</t>
  </si>
  <si>
    <t>b21</t>
  </si>
  <si>
    <t>Could be a gap but is there not spending line in National Accounts?</t>
  </si>
  <si>
    <t>Annual number</t>
  </si>
  <si>
    <t>Statistics</t>
  </si>
  <si>
    <t>NOT AVAILABLE</t>
  </si>
  <si>
    <t>Spending on risk reduction activities</t>
  </si>
  <si>
    <t>b1c9</t>
  </si>
  <si>
    <t>only relevant if transfer to Community groups included</t>
  </si>
  <si>
    <t>NOT APPLICABLE</t>
  </si>
  <si>
    <t>Transfers from nat to local governent</t>
  </si>
  <si>
    <t>b1c10</t>
  </si>
  <si>
    <t>Not applicable to Anguilla</t>
  </si>
  <si>
    <t xml:space="preserve">NA  </t>
  </si>
  <si>
    <t>GPD per capita (by region)</t>
  </si>
  <si>
    <t>b1c2</t>
  </si>
  <si>
    <t>Median household disposable income</t>
  </si>
  <si>
    <t>b1c3</t>
  </si>
  <si>
    <t>Has this been updated since 2006</t>
  </si>
  <si>
    <t>Physical Planning?</t>
  </si>
  <si>
    <t xml:space="preserve">Geographical </t>
  </si>
  <si>
    <t>Critical Infrastructure by Hazard area - Critical Infrastructure inventory</t>
  </si>
  <si>
    <t>Geographical and Statistics</t>
  </si>
  <si>
    <t>Direct Physical impacts on natural resources - Marine base</t>
  </si>
  <si>
    <t>d13</t>
  </si>
  <si>
    <t>Need - desalination plants, water pumping sites, aquifer, pipes, storage tanks</t>
  </si>
  <si>
    <t>Disruption to Water Supplies - Baseline</t>
  </si>
  <si>
    <t>d21</t>
  </si>
  <si>
    <t>Some location data available but need for baseline detail of structures/materials?</t>
  </si>
  <si>
    <t>Could include - Bus routes, bus stops, ferry terminals, jetties, airport, taxi ranks,</t>
  </si>
  <si>
    <t>Disruption to Public Transportation - Baseline</t>
  </si>
  <si>
    <t>Or updated list from Disaster</t>
  </si>
  <si>
    <t>Shelters (Hurricane, Tsunami, all emergencies)</t>
  </si>
  <si>
    <t xml:space="preserve">Direct Physical Impacts on critical infrastructure - Shelters - baseline </t>
  </si>
  <si>
    <t>d14</t>
  </si>
  <si>
    <t>Include class/surface</t>
  </si>
  <si>
    <t>Is this up to date?</t>
  </si>
  <si>
    <t xml:space="preserve">Roads, ROW (Right of way) </t>
  </si>
  <si>
    <t>Disruption to Private  Transportation - Baseline</t>
  </si>
  <si>
    <t>Need to clarify what regions are used - ED, PSU cadastral or other</t>
  </si>
  <si>
    <t>Geographic</t>
  </si>
  <si>
    <t xml:space="preserve">Regions </t>
  </si>
  <si>
    <t>GDP by region</t>
  </si>
  <si>
    <t>b1c1</t>
  </si>
  <si>
    <t>Can areas protected be good surrogate (Land and marine)</t>
  </si>
  <si>
    <t>Protected Areas, and https://data.jncc.gov.uk/data/62e82176-5053-4733-bd05-e33b15bbf88c/ot-nca-sup-sat-19-ang-nca-jun-2019.pdf</t>
  </si>
  <si>
    <t>Environmental Resilience - Other ecosystem condition</t>
  </si>
  <si>
    <t>b1c8</t>
  </si>
  <si>
    <t>Actual land use would be better</t>
  </si>
  <si>
    <t>Land Area exposure by type and infrastructure</t>
  </si>
  <si>
    <t>b22</t>
  </si>
  <si>
    <t>Need to find this layer</t>
  </si>
  <si>
    <t>Land cover map (JNCC)</t>
  </si>
  <si>
    <t>Impacts on  Land cover types - baseline</t>
  </si>
  <si>
    <t>g1</t>
  </si>
  <si>
    <t>Is there a land use map from Physical Planning</t>
  </si>
  <si>
    <t>Is it applicable?  Scrub forest still valuable</t>
  </si>
  <si>
    <t>https://data.jncc.gov.uk/data/62e82176-5053-4733-bd05-e33b15bbf88c/ot-nca-sup-sat-19-ang-nca-jun-2019.pdf, p. 13</t>
  </si>
  <si>
    <t>Environmental Resilience - forest area</t>
  </si>
  <si>
    <t>https://data.jncc.gov.uk/data/62e82176-5053-4733-bd05-e33b15bbf88c/ot-nca-sup-sat-19-ang-nca-jun-2019.pdf</t>
  </si>
  <si>
    <t>Hazard Areas - storm surge</t>
  </si>
  <si>
    <t>Population by Hazard Area</t>
  </si>
  <si>
    <t>b1a5</t>
  </si>
  <si>
    <t>Past storm records can be held, but will probably cover whole of Anguilla</t>
  </si>
  <si>
    <t>Hazard Areas - Hurricane</t>
  </si>
  <si>
    <t>Hazard Areas - Flood risk</t>
  </si>
  <si>
    <t>Hazard Areas</t>
  </si>
  <si>
    <t>Only should be used as surrogate dataset - should be more complete ones - see below</t>
  </si>
  <si>
    <t xml:space="preserve">General Features </t>
  </si>
  <si>
    <t>Disruption to Services - health, schools, transport hubs, government buildings, petrol stations, Navigation beacons</t>
  </si>
  <si>
    <t xml:space="preserve">This is what exists (old) but what else might be included - mobile masts, </t>
  </si>
  <si>
    <t>Direct Physical Impacts on critical infrastructure - Health centres, Church, Government office, navigation beacon, police station, post office, prison, school, airport, ferry</t>
  </si>
  <si>
    <t>EQ liquefaction zones?</t>
  </si>
  <si>
    <t>Elec Poles needs updating?</t>
  </si>
  <si>
    <t>Does ANGLEC have other facilities, HV LV lines, Power stations, solar panels, transformers</t>
  </si>
  <si>
    <t>Elec Poles</t>
  </si>
  <si>
    <t>Disruption to Electricity supplies - Baseline</t>
  </si>
  <si>
    <t>Is reef/seagrass/soft coral extent a good proxy? Is there an updated map  - https://data.jncc.gov.uk/data/62e82176-5053-4733-bd05-e33b15bbf88c/ot-nca-sup-sat-19-ang-nca-jun-2019.pdf</t>
  </si>
  <si>
    <t>Environmental Resilience - share of water area</t>
  </si>
  <si>
    <t>Has this been updated?</t>
  </si>
  <si>
    <t>Dwelling damage - dwellings</t>
  </si>
  <si>
    <t>c4</t>
  </si>
  <si>
    <t>Aquifer is an Old survey   - could be updated and does not include more local sources</t>
  </si>
  <si>
    <t>Aquifer, desalination plants, water extraction locations, pipes, pumping stations</t>
  </si>
  <si>
    <t>Direct Physical Impacts on critical infrastructure - Water sources? - Baseline</t>
  </si>
  <si>
    <t>Not currently done after emergency</t>
  </si>
  <si>
    <t>PDNA</t>
  </si>
  <si>
    <t xml:space="preserve"> - </t>
  </si>
  <si>
    <t>Impacts on Agriculture - Survey</t>
  </si>
  <si>
    <t>f1,2,3,4,5</t>
  </si>
  <si>
    <t>Combined with damage assessment can make estimate of loss and compare with baselines</t>
  </si>
  <si>
    <t>Direct Monetary impacts - Survey</t>
  </si>
  <si>
    <t>e1-e5</t>
  </si>
  <si>
    <t>Need WB form on PDNA for this element</t>
  </si>
  <si>
    <t>Disruption to services - Survey</t>
  </si>
  <si>
    <t>Not identified - who does this and what breakdown</t>
  </si>
  <si>
    <t>NSO?</t>
  </si>
  <si>
    <t>????</t>
  </si>
  <si>
    <t>Loss of jobs - Baseline</t>
  </si>
  <si>
    <t>c5</t>
  </si>
  <si>
    <t>NSO/Physical Planning</t>
  </si>
  <si>
    <t>Statistic</t>
  </si>
  <si>
    <t>GDP</t>
  </si>
  <si>
    <t>B1A4</t>
  </si>
  <si>
    <t xml:space="preserve">NSO </t>
  </si>
  <si>
    <t>Geographic and Statistics</t>
  </si>
  <si>
    <t>Census</t>
  </si>
  <si>
    <t>Is there a separate geographical breakdown of GDP</t>
  </si>
  <si>
    <t>Could be two datasets</t>
  </si>
  <si>
    <t>NSO</t>
  </si>
  <si>
    <t>Which factors covered by census, which by Country Poverty Survey</t>
  </si>
  <si>
    <t>no urban rural split</t>
  </si>
  <si>
    <t>Country Poverty Survey</t>
  </si>
  <si>
    <t xml:space="preserve">Population by groups </t>
  </si>
  <si>
    <t>B1B1</t>
  </si>
  <si>
    <t xml:space="preserve">Median Household Disaster </t>
  </si>
  <si>
    <t>B1A3</t>
  </si>
  <si>
    <t>Population by groups</t>
  </si>
  <si>
    <t>B1A5</t>
  </si>
  <si>
    <t>Household Number</t>
  </si>
  <si>
    <t>B1A2</t>
  </si>
  <si>
    <t>Population</t>
  </si>
  <si>
    <t>B1A1</t>
  </si>
  <si>
    <t>NO KNOWLEDGE</t>
  </si>
  <si>
    <t>Ministry of Finance</t>
  </si>
  <si>
    <t>DRRE</t>
  </si>
  <si>
    <t>Mobile towers, other infrastructure</t>
  </si>
  <si>
    <t>FLOW and DIGICEL</t>
  </si>
  <si>
    <t>Disruption to ICT - Public Internet/Phone  communication baseline</t>
  </si>
  <si>
    <t>nothing for last two years</t>
  </si>
  <si>
    <t>Fisheries</t>
  </si>
  <si>
    <t xml:space="preserve">Fish Stock (e.g. FRAME) surveys </t>
  </si>
  <si>
    <t>Impacts on Fisheries Production  - Stock Baseline</t>
  </si>
  <si>
    <t>f5</t>
  </si>
  <si>
    <t xml:space="preserve">Statistics </t>
  </si>
  <si>
    <t>Fish catch data</t>
  </si>
  <si>
    <t>Impacts on Fisheries Production  - Catch Baseline</t>
  </si>
  <si>
    <t>Define critical facilities more explicitly?</t>
  </si>
  <si>
    <t>Following potential datasets are critical but others might be identified</t>
  </si>
  <si>
    <t>Disaster/CDEMA</t>
  </si>
  <si>
    <t>DANA</t>
  </si>
  <si>
    <t>Direct Physical Impacts on critical infrastructure - Survey</t>
  </si>
  <si>
    <t>Those evacuated and those in situ</t>
  </si>
  <si>
    <t>Number of people receiving aid</t>
  </si>
  <si>
    <t>c6</t>
  </si>
  <si>
    <t>Are we talking evacuated out of Anguilla or those displaced (duplication?)</t>
  </si>
  <si>
    <t>Number of people evacuated</t>
  </si>
  <si>
    <t>Who collects this (e.g. RNAT/Disaster); do the health service count hospital records or clinic visits - what baseline data exists to work out additional illness/injuries</t>
  </si>
  <si>
    <t>Does a template exist? Is there historical record kept?</t>
  </si>
  <si>
    <t>Disaster or NSO?</t>
  </si>
  <si>
    <t>Number injured or ill by types</t>
  </si>
  <si>
    <t>Injured or ill</t>
  </si>
  <si>
    <t>c2</t>
  </si>
  <si>
    <t>Who collects this (e.g. RNAT/Disaster)</t>
  </si>
  <si>
    <t>Number dead or missing  by types</t>
  </si>
  <si>
    <t>Death or Missing (disaggregated)</t>
  </si>
  <si>
    <t>c1</t>
  </si>
  <si>
    <t>Which elements covered in Census</t>
  </si>
  <si>
    <t>Household Preparedness may be one dataset?</t>
  </si>
  <si>
    <t>Disaster</t>
  </si>
  <si>
    <t>Household Preparedness  - Households with improved access to water</t>
  </si>
  <si>
    <t>b1c7</t>
  </si>
  <si>
    <t>Household Preparedness  - Households with backup food and water</t>
  </si>
  <si>
    <t>Household Preparedness  - Households with emergency plan</t>
  </si>
  <si>
    <t>Amount spent per annum by type?</t>
  </si>
  <si>
    <t>Early Warning Systems - Investment spending</t>
  </si>
  <si>
    <t>b1c6</t>
  </si>
  <si>
    <t>Needs disaggregating by type, e..g tsunami, hurricane, storm surge, flood, epidemiological - some many be blanket coverage</t>
  </si>
  <si>
    <t>Early Warning Systems - share of population</t>
  </si>
  <si>
    <t>Survey or modelling</t>
  </si>
  <si>
    <t>Impacts on Biological Survey   - survey</t>
  </si>
  <si>
    <t>g2</t>
  </si>
  <si>
    <t>https://whatwedoinanguilla.com/disaster-preparedness/</t>
  </si>
  <si>
    <t>any update or GIS file?</t>
  </si>
  <si>
    <t>Displaced Individuals</t>
  </si>
  <si>
    <t>c3</t>
  </si>
  <si>
    <t>Covers all of A in one dataset</t>
  </si>
  <si>
    <t>Register of disasters</t>
  </si>
  <si>
    <t>Type of Natural Disaster</t>
  </si>
  <si>
    <t>A1</t>
  </si>
  <si>
    <t>Any template</t>
  </si>
  <si>
    <t>Numbers displaced to family and friends</t>
  </si>
  <si>
    <t>any template</t>
  </si>
  <si>
    <t>Number displaced in Shelters (hurricane, Tsunami, all emergencies)</t>
  </si>
  <si>
    <t>JNCC report?</t>
  </si>
  <si>
    <t>Natural Capital layers</t>
  </si>
  <si>
    <t>Impacts on Biological Survey   - baseline and potential</t>
  </si>
  <si>
    <t>JNCC  report</t>
  </si>
  <si>
    <t>JNCC report</t>
  </si>
  <si>
    <t>Impacts to atmosphere/climate change baseline</t>
  </si>
  <si>
    <t>g4</t>
  </si>
  <si>
    <t>Impacts on "natural water" resources - Salt ponds - Baseline</t>
  </si>
  <si>
    <t>g3</t>
  </si>
  <si>
    <t>also aquifer map and water authority</t>
  </si>
  <si>
    <t>Impacts on Water resources - baseline</t>
  </si>
  <si>
    <t>Approach needs defining - survey or modelling</t>
  </si>
  <si>
    <t xml:space="preserve">Hazard areas (see above) </t>
  </si>
  <si>
    <t>Impacts on  Land cover types - survey or hazard maps?</t>
  </si>
  <si>
    <t>With CDEMA and other agencies</t>
  </si>
  <si>
    <t>Should be an assessment form and agreed geographical unit for aggregation</t>
  </si>
  <si>
    <t>DALA or DANA</t>
  </si>
  <si>
    <t>Dwelling damage - Damage assessment (disaggregated by household types)</t>
  </si>
  <si>
    <t>?</t>
  </si>
  <si>
    <t>Early Warning Systems - population covered</t>
  </si>
  <si>
    <t>Do they have a map of the internet cables or wireless sets for transmission to government network</t>
  </si>
  <si>
    <t>Department of IT and E-Comms</t>
  </si>
  <si>
    <t xml:space="preserve">Disruption to ICT - Government Network Baseline </t>
  </si>
  <si>
    <t>Department of Health</t>
  </si>
  <si>
    <t>List of Health Facilities</t>
  </si>
  <si>
    <t>Disruption to Health Services - Baseline</t>
  </si>
  <si>
    <t>Should be a better</t>
  </si>
  <si>
    <t xml:space="preserve">Disruption to Education Services - Baseline </t>
  </si>
  <si>
    <t>Anguilla Tourist Board/Physical Planning</t>
  </si>
  <si>
    <t>Tourist Activity (hotels, villas etc)</t>
  </si>
  <si>
    <t>Direct Physical Impacts on Tourism Facilities - baseline</t>
  </si>
  <si>
    <t>No evidence they exist after emergency - may only look at most critical endangered spp.</t>
  </si>
  <si>
    <t>Anguilla National Trust/Environment</t>
  </si>
  <si>
    <t>Direct Physical Impacts on natural resources - impact surveys</t>
  </si>
  <si>
    <t>Need to dig down and find out what they have - turtles, birds, plants (BRAHMS SURVEY _ https://herbaria.plants.ox.ac.uk/bol/anguilla), iguanas</t>
  </si>
  <si>
    <t>Animal and plant surveys</t>
  </si>
  <si>
    <t>Direct Physical impacts on natural resources - Fauna and flora</t>
  </si>
  <si>
    <t>Incomplete demo but some useful sites</t>
  </si>
  <si>
    <t>Direct Physical impacts on cultural heritage - Baseline</t>
  </si>
  <si>
    <t xml:space="preserve">Probably not needed </t>
  </si>
  <si>
    <t>Impacts on Forestry Area and stored wood- Baseline</t>
  </si>
  <si>
    <t>f3</t>
  </si>
  <si>
    <t>Is there any agricultural census?</t>
  </si>
  <si>
    <t>Impacts on Agriculture Livestock -  Baseline</t>
  </si>
  <si>
    <t>f2</t>
  </si>
  <si>
    <t>https://www.caribank.org/sites/default/files/publication-resources/CountryGenderAssessment_Anguilla.pdf has some overall figures</t>
  </si>
  <si>
    <t>Impacts on Agriculture Crop -  Baseline</t>
  </si>
  <si>
    <t>F1</t>
  </si>
  <si>
    <t>What do we count as "Valuables"</t>
  </si>
  <si>
    <t>Missing at present but could be attached to building/asset survey for each element</t>
  </si>
  <si>
    <t>Direct Monetary Impacts - baseline</t>
  </si>
  <si>
    <t>Could be established with template</t>
  </si>
  <si>
    <t>Direct Physical impacts (all categories) - Survey</t>
  </si>
  <si>
    <t>Need to create land cover map from satellite imagery</t>
  </si>
  <si>
    <t>???</t>
  </si>
  <si>
    <t>Direct Physical impacts on natural resources - Land cover  base</t>
  </si>
  <si>
    <t>What are "valuables" individual or community/national assets</t>
  </si>
  <si>
    <t>Direct Physical impacts on valuables</t>
  </si>
  <si>
    <t>d12</t>
  </si>
  <si>
    <t>Needs more breakdown to identify datasets - is it simple survey?</t>
  </si>
  <si>
    <t>Direct Physical impacts on fixed assets or consumer durables</t>
  </si>
  <si>
    <t>d11</t>
  </si>
  <si>
    <t>Economic Assessment</t>
  </si>
  <si>
    <t>Loss of jobs - assessment of loss</t>
  </si>
  <si>
    <t>NO AQUACULTURE</t>
  </si>
  <si>
    <t>Impacts on Aquaculture - Baseline</t>
  </si>
  <si>
    <t>f4</t>
  </si>
  <si>
    <t>Questions</t>
  </si>
  <si>
    <t>Notes</t>
  </si>
  <si>
    <t>Documented</t>
  </si>
  <si>
    <t>Found</t>
  </si>
  <si>
    <t>Target Agency</t>
  </si>
  <si>
    <t>Identified dataset (supposed)</t>
  </si>
  <si>
    <t>Dataset Need</t>
  </si>
  <si>
    <t>Topic</t>
  </si>
  <si>
    <t>Anguilla Statistics Department</t>
  </si>
  <si>
    <t>From 2000 census data from Anguilla Statistics Department, mapping by Department of Physical Planning</t>
  </si>
  <si>
    <t>Marine Units</t>
  </si>
  <si>
    <t>Zones that can be used in the GIS to summarise data within particular areas in the marine environment. Using 3 different hierachical system (for large scale marine areas, smaller zones and very small zones), the entire shallow water area is divided up</t>
  </si>
  <si>
    <t>Alan Mills with advise from J Gumbs, DFMR, Andrew Finlay, Atkins Water, and K Hodge, Director of Environment</t>
  </si>
  <si>
    <t xml:space="preserve">Marine, Ocean, Assessment, Aggregation, </t>
  </si>
  <si>
    <t>Aggregation and statistics on the marine environment</t>
  </si>
  <si>
    <t>Environment, Fisheries</t>
  </si>
  <si>
    <t xml:space="preserve">Not legal boundaries or jurisdictions. </t>
  </si>
  <si>
    <t>Nearshore Waters</t>
  </si>
  <si>
    <t>Marine Unit</t>
  </si>
  <si>
    <t>Anguilla Nearshore waters</t>
  </si>
  <si>
    <t>1st Order Name, 2nd Order Name, 3rd Order Name</t>
  </si>
  <si>
    <t xml:space="preserve">Some refinement of the zones could be considered, especially to create 5-6 statistical aggregation areas similar to census district on land. </t>
  </si>
  <si>
    <t>marineunits1.shp</t>
  </si>
  <si>
    <t>Enumeration Districts 2000</t>
  </si>
  <si>
    <t>Enumeration Districts 2011</t>
  </si>
  <si>
    <t>Census 2011</t>
  </si>
  <si>
    <t>Enumeration district areas (54) as used in the 2011 Census</t>
  </si>
  <si>
    <t>2011-present</t>
  </si>
  <si>
    <t xml:space="preserve">Census, Enumeration Districts,  </t>
  </si>
  <si>
    <t>Anguilla land extent</t>
  </si>
  <si>
    <t xml:space="preserve">Anguilla Enumeration District Boundaries digitize in the GCS Anguilla 1957 datum from 1:2500 paper map in 2001. This layer was then projected in to the WGS 1984 UTM Zone </t>
  </si>
  <si>
    <t>census_2011_wgs84.shp</t>
  </si>
  <si>
    <t xml:space="preserve">Census Districts as used in the 2011 Census.  </t>
  </si>
  <si>
    <t>Aggregated from Enumeration Districts 2011 layer.</t>
  </si>
  <si>
    <t>2011-Present</t>
  </si>
  <si>
    <t>Census, population, demographics, administration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</si>
</sst>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3" x14ac:knownFonts="1">
    <font>
      <sz val="11"/>
      <color theme="1"/>
      <name val="Calibri"/>
      <family val="2"/>
      <scheme val="minor"/>
    </font>
    <font>
      <b/>
      <sz val="11"/>
      <color theme="1"/>
      <name val="Calibri"/>
      <family val="2"/>
      <scheme val="minor"/>
    </font>
    <font>
      <sz val="8"/>
      <name val="Calibri"/>
      <family val="2"/>
      <scheme val="minor"/>
    </font>
    <font>
      <sz val="9"/>
      <color rgb="FF000000"/>
      <name val="Calibri"/>
      <family val="2"/>
      <scheme val="minor"/>
    </font>
    <font>
      <b/>
      <sz val="11"/>
      <color rgb="FF000000"/>
      <name val="Calibri"/>
      <family val="2"/>
    </font>
    <font>
      <sz val="15"/>
      <color rgb="FF161F60"/>
      <name val="Arial"/>
      <family val="2"/>
    </font>
    <font>
      <sz val="9"/>
      <color rgb="FF000000"/>
      <name val="Calibri"/>
      <family val="2"/>
    </font>
    <font>
      <b/>
      <sz val="9"/>
      <color rgb="FF000000"/>
      <name val="Calibri"/>
      <family val="2"/>
    </font>
    <font>
      <sz val="11"/>
      <color theme="0"/>
      <name val="Calibri"/>
      <family val="2"/>
      <scheme val="minor"/>
    </font>
    <font>
      <sz val="9"/>
      <color theme="1"/>
      <name val="Calibri"/>
      <family val="2"/>
      <scheme val="minor"/>
    </font>
    <font>
      <i/>
      <sz val="9"/>
      <color theme="1"/>
      <name val="Calibri"/>
      <family val="2"/>
      <scheme val="minor"/>
    </font>
    <font>
      <sz val="9"/>
      <color theme="0"/>
      <name val="Calibri"/>
      <family val="2"/>
    </font>
    <font>
      <b/>
      <sz val="48"/>
      <color theme="1"/>
      <name val="Calibri"/>
      <family val="2"/>
      <scheme val="minor"/>
    </font>
    <font>
      <u/>
      <sz val="11"/>
      <color theme="10"/>
      <name val="Calibri"/>
      <family val="2"/>
      <scheme val="minor"/>
    </font>
    <font>
      <b/>
      <sz val="20"/>
      <color indexed="9"/>
      <name val="Calibri"/>
      <family val="2"/>
      <scheme val="minor"/>
    </font>
    <font>
      <sz val="16"/>
      <color theme="1"/>
      <name val="Calibri"/>
      <family val="2"/>
      <scheme val="minor"/>
    </font>
    <font>
      <b/>
      <sz val="16"/>
      <color theme="1"/>
      <name val="Calibri"/>
      <family val="2"/>
      <scheme val="minor"/>
    </font>
    <font>
      <sz val="12"/>
      <name val="Calibri"/>
      <family val="2"/>
      <scheme val="minor"/>
    </font>
    <font>
      <b/>
      <sz val="14"/>
      <color theme="1"/>
      <name val="Calibri"/>
      <family val="2"/>
      <scheme val="minor"/>
    </font>
    <font>
      <sz val="16"/>
      <name val="Calibri"/>
      <family val="2"/>
      <scheme val="minor"/>
    </font>
    <font>
      <b/>
      <sz val="16"/>
      <name val="Calibri"/>
      <family val="2"/>
      <scheme val="minor"/>
    </font>
    <font>
      <b/>
      <sz val="10"/>
      <color theme="1"/>
      <name val="Calibri"/>
      <family val="2"/>
      <scheme val="minor"/>
    </font>
    <font>
      <b/>
      <sz val="72"/>
      <color rgb="FFFF0000"/>
      <name val="Calibri"/>
      <family val="2"/>
      <scheme val="minor"/>
    </font>
    <font>
      <b/>
      <sz val="16"/>
      <color rgb="FFFF0000"/>
      <name val="Calibri"/>
      <family val="2"/>
      <scheme val="minor"/>
    </font>
    <font>
      <b/>
      <sz val="11"/>
      <color rgb="FFFF0000"/>
      <name val="Calibri"/>
      <family val="2"/>
      <scheme val="minor"/>
    </font>
    <font>
      <b/>
      <sz val="11"/>
      <color theme="0"/>
      <name val="Calibri"/>
      <family val="2"/>
      <scheme val="minor"/>
    </font>
    <font>
      <b/>
      <sz val="9"/>
      <color theme="0"/>
      <name val="Calibri"/>
      <family val="2"/>
    </font>
    <font>
      <b/>
      <sz val="9"/>
      <color theme="0"/>
      <name val="Calibri"/>
      <family val="2"/>
      <scheme val="minor"/>
    </font>
    <font>
      <b/>
      <i/>
      <sz val="9"/>
      <color theme="0"/>
      <name val="Calibri"/>
      <family val="2"/>
      <scheme val="minor"/>
    </font>
    <font>
      <sz val="8"/>
      <color theme="1"/>
      <name val="Calibri"/>
      <family val="2"/>
      <scheme val="minor"/>
    </font>
    <font>
      <b/>
      <sz val="14"/>
      <color rgb="FFFF0000"/>
      <name val="Calibri"/>
      <family val="2"/>
      <scheme val="minor"/>
    </font>
    <font>
      <sz val="9"/>
      <color theme="1" tint="0.249977111117893"/>
      <name val="Calibri"/>
      <family val="2"/>
    </font>
    <font>
      <b/>
      <sz val="9"/>
      <color theme="1" tint="0.249977111117893"/>
      <name val="Calibri"/>
      <family val="2"/>
    </font>
    <font>
      <sz val="9"/>
      <color theme="1" tint="4.9989318521683403E-2"/>
      <name val="Calibri"/>
      <family val="2"/>
    </font>
    <font>
      <b/>
      <sz val="9"/>
      <color theme="1" tint="4.9989318521683403E-2"/>
      <name val="Calibri"/>
      <family val="2"/>
    </font>
    <font>
      <sz val="9"/>
      <color theme="0" tint="-0.249977111117893"/>
      <name val="Calibri"/>
      <family val="2"/>
    </font>
    <font>
      <sz val="11"/>
      <color theme="0" tint="-0.249977111117893"/>
      <name val="Calibri"/>
      <family val="2"/>
      <scheme val="minor"/>
    </font>
    <font>
      <b/>
      <sz val="9"/>
      <color theme="0" tint="-0.249977111117893"/>
      <name val="Calibri"/>
      <family val="2"/>
    </font>
    <font>
      <i/>
      <sz val="9"/>
      <color theme="0" tint="-0.249977111117893"/>
      <name val="Calibri"/>
      <family val="2"/>
    </font>
    <font>
      <sz val="9"/>
      <color theme="0" tint="-0.249977111117893"/>
      <name val="Calibri"/>
      <family val="2"/>
      <scheme val="minor"/>
    </font>
    <font>
      <i/>
      <sz val="9"/>
      <color theme="0" tint="-0.249977111117893"/>
      <name val="Calibri"/>
      <family val="2"/>
      <scheme val="minor"/>
    </font>
    <font>
      <b/>
      <sz val="11"/>
      <color theme="0"/>
      <name val="Calibri"/>
      <family val="2"/>
    </font>
    <font>
      <i/>
      <sz val="11"/>
      <color theme="1"/>
      <name val="Calibri"/>
      <family val="2"/>
      <scheme val="minor"/>
    </font>
    <font>
      <sz val="11"/>
      <color rgb="FF0000FF"/>
      <name val="Calibri"/>
      <family val="2"/>
      <scheme val="minor"/>
    </font>
    <font>
      <i/>
      <sz val="12"/>
      <name val="Calibri"/>
      <family val="2"/>
      <scheme val="minor"/>
    </font>
    <font>
      <b/>
      <i/>
      <sz val="14"/>
      <color theme="1"/>
      <name val="Calibri"/>
      <family val="2"/>
      <scheme val="minor"/>
    </font>
    <font>
      <b/>
      <i/>
      <sz val="10"/>
      <color theme="1"/>
      <name val="Calibri"/>
      <family val="2"/>
      <scheme val="minor"/>
    </font>
    <font>
      <u/>
      <sz val="9"/>
      <color theme="10"/>
      <name val="Calibri"/>
      <family val="2"/>
      <scheme val="minor"/>
    </font>
    <font>
      <sz val="10"/>
      <color theme="1"/>
      <name val="Calibri"/>
      <family val="2"/>
      <scheme val="minor"/>
    </font>
    <font>
      <b/>
      <sz val="12"/>
      <color rgb="FFFF0000"/>
      <name val="Calibri"/>
      <family val="2"/>
      <scheme val="minor"/>
    </font>
    <font>
      <b/>
      <sz val="9"/>
      <color theme="1"/>
      <name val="Calibri"/>
      <family val="2"/>
      <scheme val="minor"/>
    </font>
    <font>
      <sz val="9"/>
      <color indexed="81"/>
      <name val="Tahoma"/>
      <family val="2"/>
    </font>
    <font>
      <b/>
      <sz val="9"/>
      <color indexed="81"/>
      <name val="Tahoma"/>
      <family val="2"/>
    </font>
    <font>
      <sz val="8"/>
      <color rgb="FF000000"/>
      <name val="Verdana"/>
      <family val="2"/>
    </font>
    <font>
      <sz val="11"/>
      <color rgb="FF685D50"/>
      <name val="Arial"/>
      <family val="2"/>
    </font>
    <font>
      <sz val="8"/>
      <color rgb="FF000000"/>
      <name val="Calibri"/>
      <family val="2"/>
      <scheme val="minor"/>
    </font>
    <font>
      <u/>
      <sz val="8"/>
      <color theme="10"/>
      <name val="Calibri"/>
      <family val="2"/>
      <scheme val="minor"/>
    </font>
    <font>
      <b/>
      <i/>
      <sz val="20"/>
      <color indexed="9"/>
      <name val="Calibri"/>
      <family val="2"/>
      <scheme val="minor"/>
    </font>
    <font>
      <sz val="18"/>
      <color theme="1"/>
      <name val="Calibri"/>
      <family val="2"/>
      <scheme val="minor"/>
    </font>
    <font>
      <b/>
      <sz val="12"/>
      <color theme="1"/>
      <name val="Calibri"/>
      <family val="2"/>
      <scheme val="minor"/>
    </font>
    <font>
      <b/>
      <u/>
      <sz val="12"/>
      <color theme="10"/>
      <name val="Calibri"/>
      <family val="2"/>
      <scheme val="minor"/>
    </font>
    <font>
      <b/>
      <i/>
      <sz val="11"/>
      <color theme="1"/>
      <name val="Calibri"/>
      <family val="2"/>
      <scheme val="minor"/>
    </font>
    <font>
      <b/>
      <i/>
      <sz val="12"/>
      <color theme="1"/>
      <name val="Calibri"/>
      <family val="2"/>
      <scheme val="minor"/>
    </font>
  </fonts>
  <fills count="25">
    <fill>
      <patternFill patternType="none"/>
    </fill>
    <fill>
      <patternFill patternType="gray125"/>
    </fill>
    <fill>
      <patternFill patternType="solid">
        <fgColor rgb="FFF2F2F2"/>
        <bgColor rgb="FF000000"/>
      </patternFill>
    </fill>
    <fill>
      <patternFill patternType="solid">
        <fgColor theme="5" tint="0.59999389629810485"/>
        <bgColor indexed="64"/>
      </patternFill>
    </fill>
    <fill>
      <patternFill patternType="solid">
        <fgColor theme="4" tint="0.79998168889431442"/>
        <bgColor theme="4" tint="0.79998168889431442"/>
      </patternFill>
    </fill>
    <fill>
      <patternFill patternType="solid">
        <fgColor theme="0" tint="-0.14999847407452621"/>
        <bgColor indexed="64"/>
      </patternFill>
    </fill>
    <fill>
      <patternFill patternType="solid">
        <fgColor rgb="FFFF0000"/>
        <bgColor indexed="64"/>
      </patternFill>
    </fill>
    <fill>
      <patternFill patternType="solid">
        <fgColor theme="5" tint="0.39997558519241921"/>
        <bgColor indexed="64"/>
      </patternFill>
    </fill>
    <fill>
      <patternFill patternType="solid">
        <fgColor theme="4"/>
        <bgColor theme="4"/>
      </patternFill>
    </fill>
    <fill>
      <patternFill patternType="solid">
        <fgColor theme="0" tint="-0.249977111117893"/>
        <bgColor indexed="64"/>
      </patternFill>
    </fill>
    <fill>
      <patternFill patternType="solid">
        <fgColor rgb="FFFF66CC"/>
        <bgColor indexed="64"/>
      </patternFill>
    </fill>
    <fill>
      <patternFill patternType="solid">
        <fgColor theme="0" tint="-0.499984740745262"/>
        <bgColor indexed="64"/>
      </patternFill>
    </fill>
    <fill>
      <patternFill patternType="solid">
        <fgColor rgb="FFFFFF00"/>
        <bgColor indexed="64"/>
      </patternFill>
    </fill>
    <fill>
      <patternFill patternType="solid">
        <fgColor theme="4" tint="-0.249977111117893"/>
        <bgColor indexed="64"/>
      </patternFill>
    </fill>
    <fill>
      <patternFill patternType="solid">
        <fgColor theme="8" tint="-0.499984740745262"/>
        <bgColor indexed="64"/>
      </patternFill>
    </fill>
    <fill>
      <patternFill patternType="solid">
        <fgColor rgb="FF002060"/>
        <bgColor indexed="64"/>
      </patternFill>
    </fill>
    <fill>
      <patternFill patternType="solid">
        <fgColor theme="0" tint="-0.14999847407452621"/>
        <bgColor rgb="FF000000"/>
      </patternFill>
    </fill>
    <fill>
      <patternFill patternType="solid">
        <fgColor theme="0"/>
        <bgColor indexed="64"/>
      </patternFill>
    </fill>
    <fill>
      <patternFill patternType="solid">
        <fgColor theme="9" tint="0.39997558519241921"/>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rgb="FFFFC000"/>
        <bgColor indexed="64"/>
      </patternFill>
    </fill>
    <fill>
      <patternFill patternType="solid">
        <fgColor theme="7"/>
        <bgColor indexed="64"/>
      </patternFill>
    </fill>
    <fill>
      <patternFill patternType="solid">
        <fgColor rgb="FF00B050"/>
        <bgColor indexed="64"/>
      </patternFill>
    </fill>
  </fills>
  <borders count="33">
    <border>
      <left/>
      <right/>
      <top/>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bottom style="thin">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thin">
        <color rgb="FF000000"/>
      </bottom>
      <diagonal/>
    </border>
    <border>
      <left style="thin">
        <color indexed="64"/>
      </left>
      <right style="thin">
        <color indexed="64"/>
      </right>
      <top style="thin">
        <color indexed="64"/>
      </top>
      <bottom style="thin">
        <color indexed="64"/>
      </bottom>
      <diagonal/>
    </border>
    <border>
      <left/>
      <right style="medium">
        <color rgb="FF000000"/>
      </right>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bottom style="medium">
        <color rgb="FF000000"/>
      </bottom>
      <diagonal/>
    </border>
    <border>
      <left/>
      <right style="thin">
        <color rgb="FF000000"/>
      </right>
      <top/>
      <bottom style="medium">
        <color rgb="FF000000"/>
      </bottom>
      <diagonal/>
    </border>
    <border>
      <left/>
      <right style="thin">
        <color rgb="FF000000"/>
      </right>
      <top style="medium">
        <color rgb="FF000000"/>
      </top>
      <bottom style="medium">
        <color rgb="FF000000"/>
      </bottom>
      <diagonal/>
    </border>
    <border>
      <left style="thin">
        <color rgb="FF000000"/>
      </left>
      <right style="medium">
        <color rgb="FF000000"/>
      </right>
      <top/>
      <bottom style="thin">
        <color rgb="FF000000"/>
      </bottom>
      <diagonal/>
    </border>
    <border>
      <left/>
      <right style="medium">
        <color rgb="FF000000"/>
      </right>
      <top/>
      <bottom style="thin">
        <color rgb="FF000000"/>
      </bottom>
      <diagonal/>
    </border>
    <border>
      <left/>
      <right style="thin">
        <color rgb="FF000000"/>
      </right>
      <top/>
      <bottom style="thin">
        <color rgb="FF000000"/>
      </bottom>
      <diagonal/>
    </border>
    <border>
      <left/>
      <right/>
      <top style="thin">
        <color indexed="64"/>
      </top>
      <bottom style="thin">
        <color indexed="64"/>
      </bottom>
      <diagonal/>
    </border>
    <border>
      <left/>
      <right/>
      <top style="thin">
        <color indexed="64"/>
      </top>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thin">
        <color indexed="64"/>
      </left>
      <right style="thin">
        <color indexed="64"/>
      </right>
      <top/>
      <bottom style="thin">
        <color indexed="64"/>
      </bottom>
      <diagonal/>
    </border>
    <border>
      <left style="thin">
        <color theme="4" tint="0.39997558519241921"/>
      </left>
      <right style="thin">
        <color theme="4" tint="0.39997558519241921"/>
      </right>
      <top style="thin">
        <color theme="4" tint="0.39997558519241921"/>
      </top>
      <bottom/>
      <diagonal/>
    </border>
    <border>
      <left/>
      <right style="thin">
        <color rgb="FF000000"/>
      </right>
      <top style="thin">
        <color theme="4" tint="0.39997558519241921"/>
      </top>
      <bottom style="medium">
        <color rgb="FF000000"/>
      </bottom>
      <diagonal/>
    </border>
    <border>
      <left/>
      <right style="thin">
        <color rgb="FF000000"/>
      </right>
      <top style="thin">
        <color theme="4" tint="0.39997558519241921"/>
      </top>
      <bottom style="thin">
        <color rgb="FF000000"/>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style="thin">
        <color theme="4" tint="0.39997558519241921"/>
      </left>
      <right style="thin">
        <color rgb="FF000000"/>
      </right>
      <top style="thin">
        <color rgb="FF000000"/>
      </top>
      <bottom style="medium">
        <color rgb="FF000000"/>
      </bottom>
      <diagonal/>
    </border>
    <border>
      <left style="thin">
        <color rgb="FF000000"/>
      </left>
      <right style="thin">
        <color rgb="FF000000"/>
      </right>
      <top style="medium">
        <color rgb="FF000000"/>
      </top>
      <bottom/>
      <diagonal/>
    </border>
    <border>
      <left style="thin">
        <color rgb="FF000000"/>
      </left>
      <right style="thin">
        <color rgb="FF000000"/>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theme="4" tint="0.39997558519241921"/>
      </left>
      <right style="thin">
        <color theme="4" tint="0.39997558519241921"/>
      </right>
      <top/>
      <bottom style="thin">
        <color theme="4" tint="0.39997558519241921"/>
      </bottom>
      <diagonal/>
    </border>
  </borders>
  <cellStyleXfs count="2">
    <xf numFmtId="0" fontId="0" fillId="0" borderId="0"/>
    <xf numFmtId="0" fontId="13" fillId="0" borderId="0" applyNumberFormat="0" applyFill="0" applyBorder="0" applyAlignment="0" applyProtection="0"/>
  </cellStyleXfs>
  <cellXfs count="254">
    <xf numFmtId="0" fontId="0" fillId="0" borderId="0" xfId="0"/>
    <xf numFmtId="0" fontId="4" fillId="3" borderId="1" xfId="0" applyFont="1" applyFill="1" applyBorder="1" applyAlignment="1">
      <alignment horizontal="left" vertical="center" wrapText="1"/>
    </xf>
    <xf numFmtId="0" fontId="4" fillId="3" borderId="2" xfId="0" applyFont="1" applyFill="1" applyBorder="1" applyAlignment="1">
      <alignment horizontal="left" vertical="center" wrapText="1"/>
    </xf>
    <xf numFmtId="0" fontId="4" fillId="3" borderId="5" xfId="0" applyFont="1" applyFill="1" applyBorder="1" applyAlignment="1">
      <alignment horizontal="left" vertical="center" wrapText="1"/>
    </xf>
    <xf numFmtId="0" fontId="4" fillId="3" borderId="6" xfId="0" applyFont="1" applyFill="1" applyBorder="1" applyAlignment="1">
      <alignment horizontal="left" vertical="center" wrapText="1"/>
    </xf>
    <xf numFmtId="0" fontId="1" fillId="3" borderId="0" xfId="0" applyFont="1" applyFill="1" applyAlignment="1">
      <alignment wrapText="1"/>
    </xf>
    <xf numFmtId="0" fontId="0" fillId="0" borderId="0" xfId="0" applyAlignment="1">
      <alignment wrapText="1"/>
    </xf>
    <xf numFmtId="0" fontId="0" fillId="0" borderId="0" xfId="0" applyBorder="1" applyAlignment="1">
      <alignment wrapText="1"/>
    </xf>
    <xf numFmtId="0" fontId="0" fillId="5" borderId="0" xfId="0" applyFill="1"/>
    <xf numFmtId="0" fontId="12" fillId="0" borderId="0" xfId="0" applyFont="1"/>
    <xf numFmtId="0" fontId="0" fillId="0" borderId="0" xfId="0" pivotButton="1"/>
    <xf numFmtId="0" fontId="0" fillId="0" borderId="0" xfId="0" applyAlignment="1">
      <alignment horizontal="left"/>
    </xf>
    <xf numFmtId="0" fontId="0" fillId="0" borderId="0" xfId="0" applyNumberFormat="1"/>
    <xf numFmtId="0" fontId="18" fillId="0" borderId="7" xfId="0" applyFont="1" applyBorder="1" applyAlignment="1">
      <alignment horizontal="center" vertical="center"/>
    </xf>
    <xf numFmtId="0" fontId="14" fillId="7" borderId="7" xfId="0" applyFont="1" applyFill="1" applyBorder="1" applyAlignment="1">
      <alignment horizontal="left" vertical="center"/>
    </xf>
    <xf numFmtId="0" fontId="13" fillId="0" borderId="0" xfId="1"/>
    <xf numFmtId="0" fontId="1" fillId="7" borderId="0" xfId="0" applyFont="1" applyFill="1"/>
    <xf numFmtId="0" fontId="0" fillId="7" borderId="0" xfId="0" applyFill="1"/>
    <xf numFmtId="0" fontId="22" fillId="0" borderId="0" xfId="0" applyFont="1" applyAlignment="1">
      <alignment horizontal="center"/>
    </xf>
    <xf numFmtId="0" fontId="23" fillId="7" borderId="0" xfId="0" applyFont="1" applyFill="1"/>
    <xf numFmtId="0" fontId="24" fillId="7" borderId="0" xfId="0" applyFont="1" applyFill="1" applyAlignment="1">
      <alignment wrapText="1"/>
    </xf>
    <xf numFmtId="0" fontId="24" fillId="7" borderId="0" xfId="0" applyFont="1" applyFill="1"/>
    <xf numFmtId="0" fontId="23" fillId="7" borderId="0" xfId="0" applyFont="1" applyFill="1" applyAlignment="1">
      <alignment horizontal="center"/>
    </xf>
    <xf numFmtId="0" fontId="24" fillId="7" borderId="0" xfId="0" applyFont="1" applyFill="1" applyAlignment="1">
      <alignment horizontal="center" wrapText="1"/>
    </xf>
    <xf numFmtId="0" fontId="24" fillId="7" borderId="0" xfId="0" applyFont="1" applyFill="1" applyAlignment="1">
      <alignment horizontal="center"/>
    </xf>
    <xf numFmtId="0" fontId="26" fillId="8" borderId="23" xfId="0" applyFont="1" applyFill="1" applyBorder="1" applyAlignment="1">
      <alignment horizontal="left" vertical="center" wrapText="1"/>
    </xf>
    <xf numFmtId="0" fontId="26" fillId="8" borderId="14" xfId="0" applyFont="1" applyFill="1" applyBorder="1" applyAlignment="1">
      <alignment horizontal="left" vertical="center" wrapText="1"/>
    </xf>
    <xf numFmtId="0" fontId="27" fillId="8" borderId="7" xfId="0" applyFont="1" applyFill="1" applyBorder="1"/>
    <xf numFmtId="0" fontId="27" fillId="8" borderId="7" xfId="0" applyFont="1" applyFill="1" applyBorder="1" applyAlignment="1">
      <alignment vertical="top"/>
    </xf>
    <xf numFmtId="0" fontId="28" fillId="8" borderId="7" xfId="0" applyFont="1" applyFill="1" applyBorder="1" applyAlignment="1">
      <alignment vertical="top"/>
    </xf>
    <xf numFmtId="0" fontId="9" fillId="0" borderId="7" xfId="0" applyFont="1" applyBorder="1" applyAlignment="1">
      <alignment vertical="top" wrapText="1"/>
    </xf>
    <xf numFmtId="0" fontId="30" fillId="0" borderId="0" xfId="0" applyFont="1" applyAlignment="1">
      <alignment vertical="top"/>
    </xf>
    <xf numFmtId="0" fontId="30" fillId="0" borderId="0" xfId="0" applyFont="1" applyAlignment="1">
      <alignment vertical="top" wrapText="1"/>
    </xf>
    <xf numFmtId="0" fontId="29" fillId="0" borderId="0" xfId="0" applyFont="1" applyAlignment="1">
      <alignment vertical="top" wrapText="1"/>
    </xf>
    <xf numFmtId="0" fontId="0" fillId="0" borderId="0" xfId="0" applyAlignment="1">
      <alignment vertical="top"/>
    </xf>
    <xf numFmtId="0" fontId="0" fillId="9" borderId="0" xfId="0" applyFill="1"/>
    <xf numFmtId="0" fontId="25" fillId="6" borderId="25" xfId="0" applyFont="1" applyFill="1" applyBorder="1"/>
    <xf numFmtId="0" fontId="25" fillId="10" borderId="26" xfId="0" applyFont="1" applyFill="1" applyBorder="1"/>
    <xf numFmtId="0" fontId="29" fillId="0" borderId="7" xfId="0" applyFont="1" applyBorder="1" applyAlignment="1">
      <alignment vertical="top" wrapText="1"/>
    </xf>
    <xf numFmtId="0" fontId="26" fillId="6" borderId="23" xfId="0" applyFont="1" applyFill="1" applyBorder="1" applyAlignment="1">
      <alignment horizontal="left" vertical="center" wrapText="1"/>
    </xf>
    <xf numFmtId="0" fontId="26" fillId="10" borderId="23" xfId="0" applyFont="1" applyFill="1" applyBorder="1" applyAlignment="1">
      <alignment horizontal="left" vertical="center" wrapText="1"/>
    </xf>
    <xf numFmtId="0" fontId="26" fillId="6" borderId="14" xfId="0" applyFont="1" applyFill="1" applyBorder="1" applyAlignment="1">
      <alignment horizontal="left" vertical="center" wrapText="1"/>
    </xf>
    <xf numFmtId="0" fontId="26" fillId="10" borderId="14" xfId="0" applyFont="1" applyFill="1" applyBorder="1" applyAlignment="1">
      <alignment horizontal="left" vertical="center" wrapText="1"/>
    </xf>
    <xf numFmtId="0" fontId="32" fillId="12" borderId="14" xfId="0" applyFont="1" applyFill="1" applyBorder="1" applyAlignment="1">
      <alignment horizontal="left" vertical="center" wrapText="1"/>
    </xf>
    <xf numFmtId="0" fontId="34" fillId="12" borderId="23" xfId="0" applyFont="1" applyFill="1" applyBorder="1" applyAlignment="1">
      <alignment horizontal="left" vertical="center" wrapText="1"/>
    </xf>
    <xf numFmtId="0" fontId="26" fillId="6" borderId="24" xfId="0" applyFont="1" applyFill="1" applyBorder="1" applyAlignment="1">
      <alignment horizontal="left" vertical="center" wrapText="1"/>
    </xf>
    <xf numFmtId="0" fontId="27" fillId="6" borderId="7" xfId="0" applyFont="1" applyFill="1" applyBorder="1"/>
    <xf numFmtId="0" fontId="34" fillId="12" borderId="7" xfId="0" applyFont="1" applyFill="1" applyBorder="1" applyAlignment="1">
      <alignment horizontal="left" vertical="center" wrapText="1"/>
    </xf>
    <xf numFmtId="0" fontId="7" fillId="12" borderId="27" xfId="0" applyFont="1" applyFill="1" applyBorder="1" applyAlignment="1">
      <alignment horizontal="left" vertical="center" wrapText="1"/>
    </xf>
    <xf numFmtId="0" fontId="26" fillId="13" borderId="23" xfId="0" applyFont="1" applyFill="1" applyBorder="1" applyAlignment="1">
      <alignment horizontal="left" vertical="center" wrapText="1"/>
    </xf>
    <xf numFmtId="0" fontId="26" fillId="13" borderId="24" xfId="0" applyFont="1" applyFill="1" applyBorder="1" applyAlignment="1">
      <alignment horizontal="left" vertical="center" wrapText="1"/>
    </xf>
    <xf numFmtId="0" fontId="36" fillId="0" borderId="0" xfId="0" applyFont="1"/>
    <xf numFmtId="0" fontId="39" fillId="0" borderId="7" xfId="0" applyFont="1" applyBorder="1" applyAlignment="1">
      <alignment vertical="top"/>
    </xf>
    <xf numFmtId="0" fontId="40" fillId="0" borderId="7" xfId="0" applyFont="1" applyBorder="1" applyAlignment="1">
      <alignment vertical="top"/>
    </xf>
    <xf numFmtId="0" fontId="25" fillId="6" borderId="26" xfId="0" applyFont="1" applyFill="1" applyBorder="1"/>
    <xf numFmtId="0" fontId="0" fillId="0" borderId="0" xfId="0" applyAlignment="1">
      <alignment vertical="top" wrapText="1"/>
    </xf>
    <xf numFmtId="0" fontId="0" fillId="0" borderId="0" xfId="0" applyProtection="1">
      <protection locked="0"/>
    </xf>
    <xf numFmtId="2" fontId="0" fillId="0" borderId="0" xfId="0" applyNumberFormat="1" applyProtection="1">
      <protection locked="0"/>
    </xf>
    <xf numFmtId="0" fontId="0" fillId="0" borderId="0" xfId="0" applyBorder="1" applyProtection="1">
      <protection locked="0"/>
    </xf>
    <xf numFmtId="2" fontId="0" fillId="0" borderId="0" xfId="0" applyNumberFormat="1" applyBorder="1" applyProtection="1">
      <protection locked="0"/>
    </xf>
    <xf numFmtId="0" fontId="6" fillId="0" borderId="0" xfId="0" applyFont="1" applyBorder="1" applyAlignment="1" applyProtection="1">
      <alignment horizontal="left" vertical="center" wrapText="1"/>
      <protection locked="0"/>
    </xf>
    <xf numFmtId="2" fontId="7" fillId="0" borderId="0" xfId="0" applyNumberFormat="1" applyFont="1" applyBorder="1" applyAlignment="1" applyProtection="1">
      <alignment horizontal="left" vertical="center" wrapText="1"/>
      <protection locked="0"/>
    </xf>
    <xf numFmtId="2" fontId="6" fillId="0" borderId="0" xfId="0" applyNumberFormat="1" applyFont="1" applyBorder="1" applyAlignment="1" applyProtection="1">
      <alignment horizontal="left" vertical="center" wrapText="1"/>
      <protection locked="0"/>
    </xf>
    <xf numFmtId="1" fontId="0" fillId="0" borderId="0" xfId="0" applyNumberFormat="1" applyProtection="1">
      <protection locked="0"/>
    </xf>
    <xf numFmtId="0" fontId="9" fillId="0" borderId="7" xfId="0" applyFont="1" applyBorder="1" applyAlignment="1" applyProtection="1">
      <alignment vertical="top"/>
      <protection locked="0"/>
    </xf>
    <xf numFmtId="0" fontId="9" fillId="4" borderId="7" xfId="0" applyFont="1" applyFill="1" applyBorder="1" applyAlignment="1" applyProtection="1">
      <alignment vertical="top"/>
      <protection locked="0"/>
    </xf>
    <xf numFmtId="14" fontId="0" fillId="0" borderId="0" xfId="0" applyNumberFormat="1" applyProtection="1">
      <protection locked="0"/>
    </xf>
    <xf numFmtId="0" fontId="3" fillId="16" borderId="7" xfId="0" applyFont="1" applyFill="1" applyBorder="1" applyAlignment="1">
      <alignment vertical="top" wrapText="1"/>
    </xf>
    <xf numFmtId="0" fontId="3" fillId="2" borderId="7" xfId="0" applyFont="1" applyFill="1" applyBorder="1" applyAlignment="1" applyProtection="1">
      <alignment vertical="top" wrapText="1"/>
      <protection locked="0"/>
    </xf>
    <xf numFmtId="0" fontId="3" fillId="2" borderId="7" xfId="0" quotePrefix="1" applyFont="1" applyFill="1" applyBorder="1" applyAlignment="1" applyProtection="1">
      <alignment vertical="top" wrapText="1"/>
      <protection locked="0"/>
    </xf>
    <xf numFmtId="0" fontId="0" fillId="4" borderId="20" xfId="0" applyFont="1" applyFill="1" applyBorder="1" applyProtection="1">
      <protection locked="0"/>
    </xf>
    <xf numFmtId="0" fontId="0" fillId="4" borderId="22" xfId="0" applyFont="1" applyFill="1" applyBorder="1" applyProtection="1">
      <protection locked="0"/>
    </xf>
    <xf numFmtId="0" fontId="0" fillId="0" borderId="18" xfId="0" applyBorder="1" applyProtection="1">
      <protection locked="0"/>
    </xf>
    <xf numFmtId="0" fontId="0" fillId="0" borderId="19" xfId="0" applyBorder="1" applyProtection="1">
      <protection locked="0"/>
    </xf>
    <xf numFmtId="0" fontId="18" fillId="0" borderId="7" xfId="0" applyFont="1" applyBorder="1" applyAlignment="1" applyProtection="1">
      <alignment horizontal="center" vertical="center"/>
      <protection locked="0"/>
    </xf>
    <xf numFmtId="0" fontId="17" fillId="5" borderId="7" xfId="0" applyFont="1" applyFill="1" applyBorder="1" applyAlignment="1">
      <alignment horizontal="left" vertical="top" wrapText="1"/>
    </xf>
    <xf numFmtId="0" fontId="17" fillId="5" borderId="7" xfId="0" applyFont="1" applyFill="1" applyBorder="1" applyAlignment="1">
      <alignment horizontal="center" vertical="top" wrapText="1"/>
    </xf>
    <xf numFmtId="0" fontId="0" fillId="5" borderId="7" xfId="0" applyFill="1" applyBorder="1" applyAlignment="1">
      <alignment vertical="top" wrapText="1"/>
    </xf>
    <xf numFmtId="0" fontId="0" fillId="5" borderId="7" xfId="0" applyFill="1" applyBorder="1" applyAlignment="1">
      <alignment horizontal="left" vertical="top" wrapText="1"/>
    </xf>
    <xf numFmtId="0" fontId="0" fillId="5" borderId="7" xfId="0" applyFill="1" applyBorder="1" applyAlignment="1">
      <alignment horizontal="center" vertical="top"/>
    </xf>
    <xf numFmtId="0" fontId="21" fillId="5" borderId="7" xfId="0" applyFont="1" applyFill="1" applyBorder="1" applyAlignment="1">
      <alignment horizontal="center" vertical="center" wrapText="1"/>
    </xf>
    <xf numFmtId="0" fontId="0" fillId="5" borderId="7" xfId="0" applyFill="1" applyBorder="1" applyAlignment="1">
      <alignment wrapText="1"/>
    </xf>
    <xf numFmtId="0" fontId="18" fillId="17" borderId="7" xfId="0" applyFont="1" applyFill="1" applyBorder="1" applyAlignment="1" applyProtection="1">
      <alignment horizontal="center" vertical="center"/>
      <protection locked="0"/>
    </xf>
    <xf numFmtId="0" fontId="10" fillId="4" borderId="7" xfId="0" applyFont="1" applyFill="1" applyBorder="1" applyAlignment="1" applyProtection="1">
      <alignment vertical="top"/>
      <protection locked="0"/>
    </xf>
    <xf numFmtId="0" fontId="11" fillId="6" borderId="13" xfId="0" applyFont="1" applyFill="1" applyBorder="1" applyAlignment="1" applyProtection="1">
      <alignment horizontal="left" vertical="center" wrapText="1"/>
      <protection locked="0"/>
    </xf>
    <xf numFmtId="0" fontId="11" fillId="10" borderId="13" xfId="0" applyFont="1" applyFill="1" applyBorder="1" applyAlignment="1" applyProtection="1">
      <alignment horizontal="left" vertical="center" wrapText="1"/>
      <protection locked="0"/>
    </xf>
    <xf numFmtId="0" fontId="1" fillId="0" borderId="0" xfId="0" applyFont="1" applyProtection="1">
      <protection locked="0"/>
    </xf>
    <xf numFmtId="0" fontId="7" fillId="12" borderId="11" xfId="0" applyFont="1" applyFill="1" applyBorder="1" applyAlignment="1" applyProtection="1">
      <alignment horizontal="left" vertical="center" wrapText="1"/>
      <protection locked="0"/>
    </xf>
    <xf numFmtId="0" fontId="26" fillId="6" borderId="13" xfId="0" applyFont="1" applyFill="1" applyBorder="1" applyAlignment="1" applyProtection="1">
      <alignment horizontal="left" vertical="center" wrapText="1"/>
      <protection locked="0"/>
    </xf>
    <xf numFmtId="0" fontId="11" fillId="13" borderId="13" xfId="0" applyFont="1" applyFill="1" applyBorder="1" applyAlignment="1" applyProtection="1">
      <alignment horizontal="left" vertical="center" wrapText="1"/>
      <protection locked="0"/>
    </xf>
    <xf numFmtId="0" fontId="9" fillId="0" borderId="21" xfId="0" applyFont="1" applyBorder="1" applyAlignment="1" applyProtection="1">
      <alignment vertical="top"/>
      <protection locked="0"/>
    </xf>
    <xf numFmtId="0" fontId="10" fillId="0" borderId="21" xfId="0" applyFont="1" applyBorder="1" applyAlignment="1" applyProtection="1">
      <alignment vertical="top"/>
      <protection locked="0"/>
    </xf>
    <xf numFmtId="0" fontId="0" fillId="6" borderId="0" xfId="0" applyFill="1" applyProtection="1">
      <protection locked="0"/>
    </xf>
    <xf numFmtId="0" fontId="0" fillId="10" borderId="0" xfId="0" applyFill="1" applyProtection="1">
      <protection locked="0"/>
    </xf>
    <xf numFmtId="0" fontId="4" fillId="6" borderId="2" xfId="0" applyFont="1" applyFill="1" applyBorder="1" applyAlignment="1" applyProtection="1">
      <alignment horizontal="left" vertical="center" wrapText="1"/>
      <protection locked="0"/>
    </xf>
    <xf numFmtId="0" fontId="41" fillId="14" borderId="2" xfId="0" applyFont="1" applyFill="1" applyBorder="1" applyAlignment="1" applyProtection="1">
      <alignment horizontal="left" vertical="center" wrapText="1"/>
      <protection locked="0"/>
    </xf>
    <xf numFmtId="0" fontId="4" fillId="10" borderId="2" xfId="0" applyFont="1" applyFill="1" applyBorder="1" applyAlignment="1" applyProtection="1">
      <alignment horizontal="left" vertical="center" wrapText="1"/>
      <protection locked="0"/>
    </xf>
    <xf numFmtId="0" fontId="41" fillId="15" borderId="3" xfId="0" applyFont="1" applyFill="1" applyBorder="1" applyAlignment="1" applyProtection="1">
      <alignment horizontal="left" vertical="center" wrapText="1"/>
      <protection locked="0"/>
    </xf>
    <xf numFmtId="0" fontId="0" fillId="4" borderId="7" xfId="0" applyFill="1" applyBorder="1" applyAlignment="1" applyProtection="1">
      <alignment vertical="top"/>
      <protection locked="0"/>
    </xf>
    <xf numFmtId="0" fontId="9" fillId="0" borderId="0" xfId="0" applyFont="1" applyAlignment="1">
      <alignment vertical="top" wrapText="1"/>
    </xf>
    <xf numFmtId="0" fontId="0" fillId="4" borderId="25" xfId="0" applyFill="1" applyBorder="1" applyProtection="1">
      <protection locked="0"/>
    </xf>
    <xf numFmtId="2" fontId="0" fillId="4" borderId="7" xfId="0" applyNumberFormat="1" applyFill="1" applyBorder="1" applyAlignment="1" applyProtection="1">
      <alignment vertical="top"/>
      <protection locked="0"/>
    </xf>
    <xf numFmtId="14" fontId="0" fillId="4" borderId="25" xfId="0" applyNumberFormat="1" applyFill="1" applyBorder="1" applyProtection="1">
      <protection locked="0"/>
    </xf>
    <xf numFmtId="14" fontId="0" fillId="4" borderId="26" xfId="0" applyNumberFormat="1" applyFill="1" applyBorder="1" applyProtection="1">
      <protection locked="0"/>
    </xf>
    <xf numFmtId="0" fontId="0" fillId="4" borderId="25" xfId="0" applyFont="1" applyFill="1" applyBorder="1"/>
    <xf numFmtId="0" fontId="0" fillId="4" borderId="25" xfId="0" applyFont="1" applyFill="1" applyBorder="1" applyAlignment="1">
      <alignment wrapText="1"/>
    </xf>
    <xf numFmtId="14" fontId="0" fillId="4" borderId="25" xfId="0" applyNumberFormat="1" applyFont="1" applyFill="1" applyBorder="1"/>
    <xf numFmtId="2" fontId="0" fillId="4" borderId="25" xfId="0" applyNumberFormat="1" applyFont="1" applyFill="1" applyBorder="1"/>
    <xf numFmtId="0" fontId="0" fillId="4" borderId="26" xfId="0" applyFont="1" applyFill="1" applyBorder="1"/>
    <xf numFmtId="0" fontId="4" fillId="3" borderId="28" xfId="0" applyFont="1" applyFill="1" applyBorder="1" applyAlignment="1">
      <alignment horizontal="left" vertical="center" wrapText="1"/>
    </xf>
    <xf numFmtId="0" fontId="4" fillId="6" borderId="29" xfId="0" applyFont="1" applyFill="1" applyBorder="1" applyAlignment="1" applyProtection="1">
      <alignment horizontal="left" vertical="center" wrapText="1"/>
      <protection locked="0"/>
    </xf>
    <xf numFmtId="14" fontId="3" fillId="2" borderId="7" xfId="0" applyNumberFormat="1" applyFont="1" applyFill="1" applyBorder="1" applyAlignment="1" applyProtection="1">
      <alignment vertical="top" wrapText="1"/>
      <protection locked="0"/>
    </xf>
    <xf numFmtId="0" fontId="11" fillId="18" borderId="13" xfId="0" applyFont="1" applyFill="1" applyBorder="1" applyAlignment="1" applyProtection="1">
      <alignment horizontal="left" vertical="center" wrapText="1"/>
      <protection locked="0"/>
    </xf>
    <xf numFmtId="0" fontId="43" fillId="0" borderId="0" xfId="0" applyFont="1"/>
    <xf numFmtId="0" fontId="44" fillId="5" borderId="7" xfId="0" applyFont="1" applyFill="1" applyBorder="1" applyAlignment="1">
      <alignment horizontal="left" vertical="top" wrapText="1"/>
    </xf>
    <xf numFmtId="0" fontId="44" fillId="5" borderId="7" xfId="0" applyFont="1" applyFill="1" applyBorder="1" applyAlignment="1">
      <alignment horizontal="center" vertical="top" wrapText="1"/>
    </xf>
    <xf numFmtId="0" fontId="45" fillId="0" borderId="7" xfId="0" applyFont="1" applyBorder="1" applyAlignment="1" applyProtection="1">
      <alignment horizontal="center" vertical="center"/>
      <protection locked="0"/>
    </xf>
    <xf numFmtId="0" fontId="46" fillId="5" borderId="7" xfId="0" applyFont="1" applyFill="1" applyBorder="1" applyAlignment="1">
      <alignment horizontal="center" vertical="center" wrapText="1"/>
    </xf>
    <xf numFmtId="0" fontId="42" fillId="5" borderId="7" xfId="0" applyFont="1" applyFill="1" applyBorder="1" applyAlignment="1">
      <alignment wrapText="1"/>
    </xf>
    <xf numFmtId="0" fontId="45" fillId="17" borderId="7" xfId="0" applyFont="1" applyFill="1" applyBorder="1" applyAlignment="1" applyProtection="1">
      <alignment horizontal="center" vertical="center"/>
      <protection locked="0"/>
    </xf>
    <xf numFmtId="0" fontId="42" fillId="0" borderId="0" xfId="0" applyFont="1"/>
    <xf numFmtId="0" fontId="13" fillId="2" borderId="7" xfId="1" applyFill="1" applyBorder="1" applyAlignment="1" applyProtection="1">
      <alignment vertical="top" wrapText="1"/>
      <protection locked="0"/>
    </xf>
    <xf numFmtId="0" fontId="5" fillId="0" borderId="7" xfId="0" applyFont="1" applyBorder="1" applyAlignment="1" applyProtection="1">
      <alignment horizontal="left" vertical="center" wrapText="1"/>
      <protection locked="0"/>
    </xf>
    <xf numFmtId="0" fontId="3" fillId="2" borderId="0" xfId="0" applyFont="1" applyFill="1" applyBorder="1" applyAlignment="1" applyProtection="1">
      <alignment vertical="top" wrapText="1"/>
      <protection locked="0"/>
    </xf>
    <xf numFmtId="0" fontId="9" fillId="5" borderId="0" xfId="0" applyFont="1" applyFill="1"/>
    <xf numFmtId="0" fontId="9" fillId="9" borderId="0" xfId="0" applyFont="1" applyFill="1"/>
    <xf numFmtId="0" fontId="21" fillId="0" borderId="7" xfId="0" applyFont="1" applyBorder="1" applyAlignment="1">
      <alignment horizontal="center" vertical="center"/>
    </xf>
    <xf numFmtId="0" fontId="48" fillId="0" borderId="0" xfId="0" applyFont="1"/>
    <xf numFmtId="0" fontId="46" fillId="0" borderId="7" xfId="0" applyFont="1" applyBorder="1" applyAlignment="1">
      <alignment horizontal="center" vertical="center"/>
    </xf>
    <xf numFmtId="0" fontId="49" fillId="7" borderId="0" xfId="0" applyFont="1" applyFill="1" applyAlignment="1">
      <alignment horizontal="center"/>
    </xf>
    <xf numFmtId="0" fontId="3" fillId="2" borderId="7" xfId="1" applyFont="1" applyFill="1" applyBorder="1" applyAlignment="1" applyProtection="1">
      <alignment vertical="top" wrapText="1"/>
      <protection locked="0"/>
    </xf>
    <xf numFmtId="0" fontId="35" fillId="0" borderId="9" xfId="0" applyFont="1" applyBorder="1" applyAlignment="1">
      <alignment horizontal="left" vertical="top" wrapText="1"/>
    </xf>
    <xf numFmtId="0" fontId="35" fillId="0" borderId="12" xfId="0" applyFont="1" applyBorder="1" applyAlignment="1">
      <alignment horizontal="left" vertical="top" wrapText="1"/>
    </xf>
    <xf numFmtId="0" fontId="35" fillId="0" borderId="15" xfId="0" applyFont="1" applyBorder="1" applyAlignment="1">
      <alignment horizontal="left" vertical="top" wrapText="1"/>
    </xf>
    <xf numFmtId="0" fontId="36" fillId="0" borderId="0" xfId="0" applyFont="1" applyAlignment="1">
      <alignment vertical="top"/>
    </xf>
    <xf numFmtId="0" fontId="35" fillId="0" borderId="10" xfId="0" applyFont="1" applyBorder="1" applyAlignment="1">
      <alignment horizontal="left" vertical="top" wrapText="1"/>
    </xf>
    <xf numFmtId="0" fontId="35" fillId="0" borderId="8" xfId="0" applyFont="1" applyBorder="1" applyAlignment="1">
      <alignment horizontal="left" vertical="top" wrapText="1"/>
    </xf>
    <xf numFmtId="0" fontId="35" fillId="0" borderId="16" xfId="0" applyFont="1" applyBorder="1" applyAlignment="1">
      <alignment horizontal="left" vertical="top" wrapText="1"/>
    </xf>
    <xf numFmtId="0" fontId="35" fillId="0" borderId="4" xfId="0" applyFont="1" applyBorder="1" applyAlignment="1">
      <alignment horizontal="left" vertical="top" wrapText="1"/>
    </xf>
    <xf numFmtId="0" fontId="11" fillId="11" borderId="11" xfId="0" applyFont="1" applyFill="1" applyBorder="1" applyAlignment="1" applyProtection="1">
      <alignment horizontal="left" vertical="top" wrapText="1"/>
    </xf>
    <xf numFmtId="0" fontId="11" fillId="6" borderId="13" xfId="0" applyFont="1" applyFill="1" applyBorder="1" applyAlignment="1" applyProtection="1">
      <alignment horizontal="left" vertical="top" wrapText="1"/>
      <protection locked="0"/>
    </xf>
    <xf numFmtId="0" fontId="11" fillId="10" borderId="13" xfId="0" applyFont="1" applyFill="1" applyBorder="1" applyAlignment="1" applyProtection="1">
      <alignment horizontal="left" vertical="top" wrapText="1"/>
      <protection locked="0"/>
    </xf>
    <xf numFmtId="0" fontId="11" fillId="6" borderId="14" xfId="0" applyFont="1" applyFill="1" applyBorder="1" applyAlignment="1" applyProtection="1">
      <alignment horizontal="left" vertical="top" wrapText="1"/>
      <protection locked="0"/>
    </xf>
    <xf numFmtId="0" fontId="11" fillId="10" borderId="14" xfId="0" applyFont="1" applyFill="1" applyBorder="1" applyAlignment="1" applyProtection="1">
      <alignment horizontal="left" vertical="top" wrapText="1"/>
      <protection locked="0"/>
    </xf>
    <xf numFmtId="0" fontId="11" fillId="0" borderId="14" xfId="0" applyFont="1" applyBorder="1" applyAlignment="1" applyProtection="1">
      <alignment horizontal="left" vertical="top" wrapText="1"/>
      <protection locked="0"/>
    </xf>
    <xf numFmtId="0" fontId="31" fillId="12" borderId="14" xfId="0" applyFont="1" applyFill="1" applyBorder="1" applyAlignment="1" applyProtection="1">
      <alignment horizontal="left" vertical="top" wrapText="1"/>
      <protection locked="0"/>
    </xf>
    <xf numFmtId="0" fontId="11" fillId="0" borderId="13" xfId="0" applyFont="1" applyBorder="1" applyAlignment="1" applyProtection="1">
      <alignment horizontal="left" vertical="top" wrapText="1"/>
      <protection locked="0"/>
    </xf>
    <xf numFmtId="0" fontId="33" fillId="12" borderId="13" xfId="0" applyFont="1" applyFill="1" applyBorder="1" applyAlignment="1" applyProtection="1">
      <alignment horizontal="left" vertical="top" wrapText="1"/>
      <protection locked="0"/>
    </xf>
    <xf numFmtId="0" fontId="11" fillId="6" borderId="17" xfId="0" applyFont="1" applyFill="1" applyBorder="1" applyAlignment="1" applyProtection="1">
      <alignment horizontal="left" vertical="top" wrapText="1"/>
      <protection locked="0"/>
    </xf>
    <xf numFmtId="0" fontId="8" fillId="0" borderId="0" xfId="0" applyFont="1" applyAlignment="1" applyProtection="1">
      <alignment vertical="top"/>
      <protection locked="0"/>
    </xf>
    <xf numFmtId="0" fontId="0" fillId="5" borderId="0" xfId="0" applyFill="1" applyAlignment="1">
      <alignment vertical="top"/>
    </xf>
    <xf numFmtId="0" fontId="6" fillId="0" borderId="0" xfId="0" applyFont="1" applyBorder="1" applyAlignment="1" applyProtection="1">
      <alignment horizontal="left" vertical="top" wrapText="1"/>
      <protection locked="0"/>
    </xf>
    <xf numFmtId="0" fontId="9" fillId="0" borderId="0" xfId="0" applyFont="1" applyAlignment="1" applyProtection="1">
      <alignment vertical="top"/>
      <protection locked="0"/>
    </xf>
    <xf numFmtId="0" fontId="9" fillId="0" borderId="0" xfId="0" applyFont="1" applyAlignment="1" applyProtection="1">
      <alignment vertical="top" wrapText="1"/>
      <protection locked="0"/>
    </xf>
    <xf numFmtId="14" fontId="9" fillId="0" borderId="0" xfId="0" applyNumberFormat="1" applyFont="1" applyAlignment="1" applyProtection="1">
      <alignment vertical="top"/>
      <protection locked="0"/>
    </xf>
    <xf numFmtId="2" fontId="9" fillId="0" borderId="0" xfId="0" applyNumberFormat="1" applyFont="1" applyAlignment="1" applyProtection="1">
      <alignment vertical="top"/>
      <protection locked="0"/>
    </xf>
    <xf numFmtId="0" fontId="7" fillId="0" borderId="0" xfId="0" applyFont="1" applyBorder="1" applyAlignment="1" applyProtection="1">
      <alignment horizontal="left" vertical="top" wrapText="1"/>
      <protection locked="0"/>
    </xf>
    <xf numFmtId="0" fontId="9" fillId="0" borderId="0" xfId="0" applyFont="1" applyAlignment="1">
      <alignment vertical="top"/>
    </xf>
    <xf numFmtId="0" fontId="47" fillId="0" borderId="0" xfId="1" applyFont="1" applyAlignment="1" applyProtection="1">
      <alignment vertical="top"/>
      <protection locked="0"/>
    </xf>
    <xf numFmtId="2" fontId="9" fillId="0" borderId="0" xfId="0" applyNumberFormat="1" applyFont="1" applyAlignment="1" applyProtection="1">
      <alignment vertical="top" wrapText="1"/>
      <protection locked="0"/>
    </xf>
    <xf numFmtId="0" fontId="50" fillId="5" borderId="0" xfId="0" applyFont="1" applyFill="1"/>
    <xf numFmtId="0" fontId="50" fillId="0" borderId="0" xfId="0" applyFont="1" applyAlignment="1" applyProtection="1">
      <alignment vertical="top"/>
      <protection locked="0"/>
    </xf>
    <xf numFmtId="0" fontId="9" fillId="12" borderId="0" xfId="0" applyFont="1" applyFill="1"/>
    <xf numFmtId="0" fontId="9" fillId="19" borderId="0" xfId="0" applyFont="1" applyFill="1"/>
    <xf numFmtId="0" fontId="3" fillId="2" borderId="30" xfId="0" applyFont="1" applyFill="1" applyBorder="1" applyAlignment="1" applyProtection="1">
      <alignment vertical="top" wrapText="1"/>
      <protection locked="0"/>
    </xf>
    <xf numFmtId="0" fontId="0" fillId="0" borderId="0" xfId="0" applyFill="1" applyAlignment="1">
      <alignment wrapText="1"/>
    </xf>
    <xf numFmtId="0" fontId="8" fillId="0" borderId="0" xfId="0" applyFont="1"/>
    <xf numFmtId="0" fontId="0" fillId="20" borderId="0" xfId="0" applyFill="1"/>
    <xf numFmtId="1" fontId="0" fillId="20" borderId="0" xfId="0" applyNumberFormat="1" applyFill="1" applyProtection="1"/>
    <xf numFmtId="0" fontId="1" fillId="0" borderId="0" xfId="0" applyFont="1"/>
    <xf numFmtId="1" fontId="1" fillId="0" borderId="0" xfId="0" applyNumberFormat="1" applyFont="1"/>
    <xf numFmtId="0" fontId="0" fillId="20" borderId="0" xfId="0" applyFill="1" applyAlignment="1">
      <alignment wrapText="1"/>
    </xf>
    <xf numFmtId="14" fontId="0" fillId="0" borderId="0" xfId="0" applyNumberFormat="1" applyAlignment="1" applyProtection="1">
      <alignment wrapText="1"/>
      <protection locked="0"/>
    </xf>
    <xf numFmtId="2" fontId="0" fillId="20" borderId="0" xfId="0" applyNumberFormat="1" applyFill="1" applyProtection="1"/>
    <xf numFmtId="0" fontId="9" fillId="5" borderId="0" xfId="0" applyFont="1" applyFill="1" applyAlignment="1">
      <alignment vertical="top"/>
    </xf>
    <xf numFmtId="0" fontId="10" fillId="0" borderId="0" xfId="0" applyFont="1" applyAlignment="1" applyProtection="1">
      <alignment vertical="top"/>
      <protection locked="0"/>
    </xf>
    <xf numFmtId="0" fontId="13" fillId="0" borderId="0" xfId="1" applyAlignment="1" applyProtection="1">
      <alignment vertical="top" wrapText="1"/>
      <protection locked="0"/>
    </xf>
    <xf numFmtId="14" fontId="9" fillId="0" borderId="0" xfId="0" applyNumberFormat="1" applyFont="1" applyAlignment="1" applyProtection="1">
      <alignment vertical="top" wrapText="1"/>
      <protection locked="0"/>
    </xf>
    <xf numFmtId="0" fontId="9" fillId="7" borderId="0" xfId="0" applyFont="1" applyFill="1"/>
    <xf numFmtId="0" fontId="29" fillId="4" borderId="32" xfId="0" applyFont="1" applyFill="1" applyBorder="1" applyAlignment="1" applyProtection="1">
      <alignment wrapText="1"/>
      <protection locked="0"/>
    </xf>
    <xf numFmtId="0" fontId="29" fillId="4" borderId="20" xfId="0" applyFont="1" applyFill="1" applyBorder="1" applyAlignment="1" applyProtection="1">
      <alignment wrapText="1"/>
      <protection locked="0"/>
    </xf>
    <xf numFmtId="0" fontId="29" fillId="4" borderId="22" xfId="0" applyFont="1" applyFill="1" applyBorder="1" applyAlignment="1" applyProtection="1">
      <alignment wrapText="1"/>
      <protection locked="0"/>
    </xf>
    <xf numFmtId="0" fontId="13" fillId="0" borderId="0" xfId="1" applyAlignment="1" applyProtection="1">
      <alignment vertical="top"/>
      <protection locked="0"/>
    </xf>
    <xf numFmtId="0" fontId="55" fillId="2" borderId="7" xfId="0" applyFont="1" applyFill="1" applyBorder="1" applyAlignment="1" applyProtection="1">
      <alignment vertical="top" wrapText="1"/>
      <protection locked="0"/>
    </xf>
    <xf numFmtId="0" fontId="56" fillId="2" borderId="7" xfId="1" applyFont="1" applyFill="1" applyBorder="1" applyAlignment="1" applyProtection="1">
      <alignment vertical="top" wrapText="1"/>
      <protection locked="0"/>
    </xf>
    <xf numFmtId="0" fontId="47" fillId="0" borderId="0" xfId="1" applyFont="1" applyAlignment="1" applyProtection="1">
      <alignment vertical="top" wrapText="1"/>
      <protection locked="0"/>
    </xf>
    <xf numFmtId="0" fontId="0" fillId="0" borderId="0" xfId="0" applyAlignment="1" applyProtection="1">
      <alignment vertical="top"/>
      <protection locked="0"/>
    </xf>
    <xf numFmtId="0" fontId="55" fillId="2" borderId="7" xfId="1" applyFont="1" applyFill="1" applyBorder="1" applyAlignment="1" applyProtection="1">
      <alignment vertical="top" wrapText="1"/>
      <protection locked="0"/>
    </xf>
    <xf numFmtId="0" fontId="54" fillId="0" borderId="0" xfId="0" applyFont="1" applyAlignment="1">
      <alignment horizontal="left" vertical="center" wrapText="1"/>
    </xf>
    <xf numFmtId="0" fontId="9" fillId="21" borderId="0" xfId="0" applyFont="1" applyFill="1"/>
    <xf numFmtId="0" fontId="9" fillId="6" borderId="0" xfId="0" applyFont="1" applyFill="1"/>
    <xf numFmtId="0" fontId="35" fillId="0" borderId="7" xfId="0" applyFont="1" applyBorder="1" applyAlignment="1">
      <alignment horizontal="left" vertical="top" wrapText="1"/>
    </xf>
    <xf numFmtId="0" fontId="38" fillId="0" borderId="7" xfId="0" applyFont="1" applyBorder="1" applyAlignment="1">
      <alignment horizontal="left" vertical="top" wrapText="1"/>
    </xf>
    <xf numFmtId="0" fontId="39" fillId="0" borderId="0" xfId="0" applyFont="1" applyAlignment="1">
      <alignment vertical="top"/>
    </xf>
    <xf numFmtId="0" fontId="35" fillId="0" borderId="7" xfId="0" applyFont="1" applyFill="1" applyBorder="1" applyAlignment="1">
      <alignment horizontal="left" vertical="top" wrapText="1"/>
    </xf>
    <xf numFmtId="0" fontId="38" fillId="0" borderId="7" xfId="0" applyFont="1" applyFill="1" applyBorder="1" applyAlignment="1">
      <alignment horizontal="left" vertical="top" wrapText="1"/>
    </xf>
    <xf numFmtId="0" fontId="1" fillId="9" borderId="0" xfId="0" applyFont="1" applyFill="1" applyAlignment="1" applyProtection="1">
      <alignment vertical="top"/>
    </xf>
    <xf numFmtId="0" fontId="9" fillId="6" borderId="21" xfId="0" applyFont="1" applyFill="1" applyBorder="1" applyAlignment="1" applyProtection="1">
      <alignment vertical="top"/>
      <protection locked="0"/>
    </xf>
    <xf numFmtId="0" fontId="33" fillId="12" borderId="21" xfId="0" applyFont="1" applyFill="1" applyBorder="1" applyAlignment="1" applyProtection="1">
      <alignment horizontal="left" vertical="top" wrapText="1"/>
      <protection locked="0"/>
    </xf>
    <xf numFmtId="0" fontId="9" fillId="10" borderId="21" xfId="0" applyFont="1" applyFill="1" applyBorder="1" applyAlignment="1" applyProtection="1">
      <alignment vertical="top"/>
      <protection locked="0"/>
    </xf>
    <xf numFmtId="0" fontId="9" fillId="10" borderId="0" xfId="0" applyFont="1" applyFill="1" applyAlignment="1" applyProtection="1">
      <alignment vertical="top"/>
      <protection locked="0"/>
    </xf>
    <xf numFmtId="0" fontId="9" fillId="0" borderId="0" xfId="0" applyFont="1" applyBorder="1" applyAlignment="1" applyProtection="1">
      <alignment vertical="top"/>
      <protection locked="0"/>
    </xf>
    <xf numFmtId="0" fontId="10" fillId="0" borderId="0" xfId="0" applyFont="1" applyAlignment="1">
      <alignment vertical="top"/>
    </xf>
    <xf numFmtId="0" fontId="53" fillId="0" borderId="7" xfId="0" applyFont="1" applyBorder="1"/>
    <xf numFmtId="0" fontId="0" fillId="0" borderId="0" xfId="0" applyAlignment="1">
      <alignment textRotation="90"/>
    </xf>
    <xf numFmtId="0" fontId="13" fillId="2" borderId="30" xfId="1" applyFill="1" applyBorder="1" applyAlignment="1" applyProtection="1">
      <alignment vertical="top" wrapText="1"/>
      <protection locked="0"/>
    </xf>
    <xf numFmtId="0" fontId="35" fillId="0" borderId="12" xfId="0" applyFont="1" applyBorder="1" applyAlignment="1">
      <alignment horizontal="center" vertical="center" wrapText="1"/>
    </xf>
    <xf numFmtId="0" fontId="35" fillId="0" borderId="8" xfId="0" applyFont="1" applyBorder="1" applyAlignment="1">
      <alignment horizontal="center" vertical="center" wrapText="1"/>
    </xf>
    <xf numFmtId="0" fontId="37" fillId="0" borderId="8" xfId="0" applyFont="1" applyBorder="1" applyAlignment="1">
      <alignment horizontal="center" vertical="center" wrapText="1"/>
    </xf>
    <xf numFmtId="0" fontId="33" fillId="12" borderId="13" xfId="0" applyFont="1" applyFill="1" applyBorder="1" applyAlignment="1" applyProtection="1">
      <alignment horizontal="center" vertical="center" wrapText="1"/>
      <protection locked="0"/>
    </xf>
    <xf numFmtId="2" fontId="0" fillId="0" borderId="0" xfId="0" applyNumberFormat="1" applyAlignment="1" applyProtection="1">
      <alignment horizontal="center"/>
      <protection locked="0"/>
    </xf>
    <xf numFmtId="2" fontId="0" fillId="0" borderId="0" xfId="0" applyNumberFormat="1" applyBorder="1" applyAlignment="1" applyProtection="1">
      <alignment horizontal="center"/>
      <protection locked="0"/>
    </xf>
    <xf numFmtId="2" fontId="7" fillId="0" borderId="0" xfId="0" applyNumberFormat="1" applyFont="1" applyBorder="1" applyAlignment="1" applyProtection="1">
      <alignment horizontal="center" vertical="center" wrapText="1"/>
      <protection locked="0"/>
    </xf>
    <xf numFmtId="2" fontId="6" fillId="0" borderId="0" xfId="0" applyNumberFormat="1" applyFont="1" applyBorder="1" applyAlignment="1" applyProtection="1">
      <alignment horizontal="center" vertical="center" wrapText="1"/>
      <protection locked="0"/>
    </xf>
    <xf numFmtId="0" fontId="0" fillId="0" borderId="0" xfId="0" applyAlignment="1">
      <alignment horizontal="center"/>
    </xf>
    <xf numFmtId="0" fontId="36" fillId="0" borderId="0" xfId="0" applyFont="1" applyAlignment="1">
      <alignment horizontal="center"/>
    </xf>
    <xf numFmtId="0" fontId="35" fillId="0" borderId="9" xfId="0" applyFont="1" applyBorder="1" applyAlignment="1">
      <alignment horizontal="center" vertical="center" wrapText="1"/>
    </xf>
    <xf numFmtId="0" fontId="35" fillId="0" borderId="10" xfId="0" applyFont="1" applyBorder="1" applyAlignment="1">
      <alignment horizontal="center" vertical="center" wrapText="1"/>
    </xf>
    <xf numFmtId="0" fontId="37" fillId="0" borderId="10" xfId="0" applyFont="1" applyBorder="1" applyAlignment="1">
      <alignment horizontal="center" vertical="center" wrapText="1"/>
    </xf>
    <xf numFmtId="0" fontId="9" fillId="22" borderId="0" xfId="0" applyFont="1" applyFill="1"/>
    <xf numFmtId="0" fontId="9" fillId="23" borderId="0" xfId="0" applyFont="1" applyFill="1"/>
    <xf numFmtId="0" fontId="58" fillId="0" borderId="0" xfId="0" pivotButton="1" applyFont="1"/>
    <xf numFmtId="0" fontId="9" fillId="24" borderId="0" xfId="0" applyFont="1" applyFill="1"/>
    <xf numFmtId="0" fontId="1" fillId="0" borderId="0" xfId="0" applyFont="1" applyAlignment="1">
      <alignment vertical="top"/>
    </xf>
    <xf numFmtId="0" fontId="59" fillId="0" borderId="0" xfId="0" applyFont="1" applyAlignment="1">
      <alignment vertical="top"/>
    </xf>
    <xf numFmtId="0" fontId="0" fillId="0" borderId="7" xfId="0" applyBorder="1" applyAlignment="1">
      <alignment vertical="top"/>
    </xf>
    <xf numFmtId="0" fontId="0" fillId="0" borderId="7" xfId="0" applyBorder="1" applyAlignment="1">
      <alignment vertical="top" wrapText="1"/>
    </xf>
    <xf numFmtId="0" fontId="1" fillId="0" borderId="7" xfId="0" applyFont="1" applyBorder="1" applyAlignment="1">
      <alignment vertical="top"/>
    </xf>
    <xf numFmtId="0" fontId="59" fillId="0" borderId="7" xfId="0" applyFont="1" applyBorder="1" applyAlignment="1">
      <alignment vertical="top"/>
    </xf>
    <xf numFmtId="0" fontId="59" fillId="0" borderId="7" xfId="0" applyFont="1" applyBorder="1" applyAlignment="1">
      <alignment vertical="top" wrapText="1"/>
    </xf>
    <xf numFmtId="0" fontId="60" fillId="0" borderId="7" xfId="1" applyFont="1" applyBorder="1" applyAlignment="1">
      <alignment vertical="top" wrapText="1"/>
    </xf>
    <xf numFmtId="0" fontId="42" fillId="0" borderId="7" xfId="0" applyFont="1" applyBorder="1" applyAlignment="1">
      <alignment vertical="top"/>
    </xf>
    <xf numFmtId="0" fontId="42" fillId="0" borderId="7" xfId="0" applyFont="1" applyBorder="1" applyAlignment="1">
      <alignment vertical="top" wrapText="1"/>
    </xf>
    <xf numFmtId="0" fontId="61" fillId="0" borderId="7" xfId="0" applyFont="1" applyBorder="1" applyAlignment="1">
      <alignment vertical="top"/>
    </xf>
    <xf numFmtId="0" fontId="62" fillId="0" borderId="7" xfId="0" applyFont="1" applyBorder="1" applyAlignment="1">
      <alignment vertical="top"/>
    </xf>
    <xf numFmtId="0" fontId="42" fillId="0" borderId="0" xfId="0" applyFont="1" applyAlignment="1">
      <alignment vertical="top"/>
    </xf>
    <xf numFmtId="0" fontId="13" fillId="0" borderId="7" xfId="1" applyBorder="1" applyAlignment="1">
      <alignment vertical="top" wrapText="1"/>
    </xf>
    <xf numFmtId="0" fontId="1" fillId="7" borderId="7" xfId="0" applyFont="1" applyFill="1" applyBorder="1" applyAlignment="1">
      <alignment vertical="top" wrapText="1"/>
    </xf>
    <xf numFmtId="0" fontId="1" fillId="7" borderId="7" xfId="0" applyFont="1" applyFill="1" applyBorder="1" applyAlignment="1">
      <alignment vertical="top"/>
    </xf>
    <xf numFmtId="0" fontId="59" fillId="7" borderId="7" xfId="0" applyFont="1" applyFill="1" applyBorder="1" applyAlignment="1">
      <alignment vertical="top"/>
    </xf>
    <xf numFmtId="1" fontId="0" fillId="0" borderId="0" xfId="0" applyNumberFormat="1"/>
    <xf numFmtId="0" fontId="19" fillId="0" borderId="7" xfId="0" applyFont="1" applyBorder="1" applyAlignment="1">
      <alignment horizontal="center" vertical="center" wrapText="1"/>
    </xf>
    <xf numFmtId="0" fontId="14" fillId="7" borderId="7" xfId="0" applyFont="1" applyFill="1" applyBorder="1" applyAlignment="1">
      <alignment horizontal="left" vertical="center" wrapText="1"/>
    </xf>
    <xf numFmtId="0" fontId="14" fillId="7" borderId="7" xfId="0" applyFont="1" applyFill="1" applyBorder="1" applyAlignment="1">
      <alignment horizontal="left" vertical="center"/>
    </xf>
    <xf numFmtId="0" fontId="15" fillId="0" borderId="7" xfId="0" applyFont="1" applyBorder="1" applyAlignment="1">
      <alignment horizontal="left" vertical="center" wrapText="1"/>
    </xf>
    <xf numFmtId="0" fontId="0" fillId="0" borderId="7" xfId="0" applyBorder="1" applyAlignment="1">
      <alignment horizontal="left" vertical="center" wrapText="1"/>
    </xf>
    <xf numFmtId="0" fontId="19" fillId="0" borderId="7" xfId="0" applyFont="1" applyBorder="1" applyAlignment="1">
      <alignment horizontal="left" vertical="center" wrapText="1"/>
    </xf>
    <xf numFmtId="0" fontId="15" fillId="0" borderId="7" xfId="0" applyFont="1" applyBorder="1" applyAlignment="1">
      <alignment vertical="center" wrapText="1"/>
    </xf>
    <xf numFmtId="0" fontId="19" fillId="0" borderId="19" xfId="0" applyFont="1" applyBorder="1" applyAlignment="1">
      <alignment horizontal="center" vertical="center" wrapText="1"/>
    </xf>
    <xf numFmtId="0" fontId="19" fillId="0" borderId="0" xfId="0" applyFont="1" applyBorder="1" applyAlignment="1">
      <alignment horizontal="center" vertical="center" wrapText="1"/>
    </xf>
    <xf numFmtId="0" fontId="0" fillId="5" borderId="30" xfId="0" applyFill="1" applyBorder="1" applyAlignment="1">
      <alignment horizontal="left" vertical="center" wrapText="1"/>
    </xf>
    <xf numFmtId="0" fontId="0" fillId="5" borderId="31" xfId="0" applyFill="1" applyBorder="1" applyAlignment="1">
      <alignment horizontal="left" vertical="center" wrapText="1"/>
    </xf>
    <xf numFmtId="0" fontId="0" fillId="5" borderId="21" xfId="0" applyFill="1" applyBorder="1" applyAlignment="1">
      <alignment horizontal="left" vertical="center" wrapText="1"/>
    </xf>
    <xf numFmtId="0" fontId="16" fillId="0" borderId="7" xfId="0" applyFont="1" applyBorder="1" applyAlignment="1">
      <alignment horizontal="left" vertical="center" wrapText="1"/>
    </xf>
  </cellXfs>
  <cellStyles count="2">
    <cellStyle name="Hyperlink" xfId="1" builtinId="8"/>
    <cellStyle name="Normal" xfId="0" builtinId="0"/>
  </cellStyles>
  <dxfs count="210">
    <dxf>
      <font>
        <sz val="18"/>
      </font>
    </dxf>
    <dxf>
      <alignment textRotation="90"/>
    </dxf>
    <dxf>
      <alignment textRotation="90"/>
    </dxf>
    <dxf>
      <alignment textRotation="90"/>
    </dxf>
    <dxf>
      <alignment textRotation="90"/>
    </dxf>
    <dxf>
      <alignment wrapText="0"/>
    </dxf>
    <dxf>
      <protection locked="0" hidden="0"/>
    </dxf>
    <dxf>
      <protection locked="0" hidden="0"/>
    </dxf>
    <dxf>
      <protection locked="0" hidden="0"/>
    </dxf>
    <dxf>
      <protection locked="0" hidden="0"/>
    </dxf>
    <dxf>
      <protection locked="0" hidden="0"/>
    </dxf>
    <dxf>
      <font>
        <b val="0"/>
        <i val="0"/>
        <strike val="0"/>
        <condense val="0"/>
        <extend val="0"/>
        <outline val="0"/>
        <shadow val="0"/>
        <u val="none"/>
        <vertAlign val="baseline"/>
        <sz val="8"/>
        <color theme="1"/>
        <name val="Calibri"/>
        <family val="2"/>
        <scheme val="minor"/>
      </font>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outline="0">
        <left style="thin">
          <color theme="4" tint="0.39997558519241921"/>
        </left>
        <right style="thin">
          <color theme="4" tint="0.39997558519241921"/>
        </right>
        <top style="thin">
          <color theme="4" tint="0.39997558519241921"/>
        </top>
        <bottom style="thin">
          <color theme="4" tint="0.39997558519241921"/>
        </bottom>
      </border>
      <protection locked="0" hidden="0"/>
    </dxf>
    <dxf>
      <font>
        <b val="0"/>
        <i val="0"/>
        <strike val="0"/>
        <condense val="0"/>
        <extend val="0"/>
        <outline val="0"/>
        <shadow val="0"/>
        <u val="none"/>
        <vertAlign val="baseline"/>
        <sz val="11"/>
        <color theme="1"/>
        <name val="Calibri"/>
        <family val="2"/>
        <scheme val="minor"/>
      </font>
      <fill>
        <patternFill patternType="solid">
          <fgColor theme="4" tint="0.79998168889431442"/>
          <bgColor theme="4" tint="0.79998168889431442"/>
        </patternFill>
      </fill>
      <border diagonalUp="0" diagonalDown="0" outline="0">
        <left style="thin">
          <color theme="4" tint="0.39997558519241921"/>
        </left>
        <right style="thin">
          <color theme="4" tint="0.39997558519241921"/>
        </right>
        <top style="thin">
          <color theme="4" tint="0.39997558519241921"/>
        </top>
        <bottom style="thin">
          <color theme="4" tint="0.39997558519241921"/>
        </bottom>
      </border>
      <protection locked="0" hidden="0"/>
    </dxf>
    <dxf>
      <border outline="0">
        <bottom style="thin">
          <color theme="4" tint="0.39997558519241921"/>
        </bottom>
      </border>
    </dxf>
    <dxf>
      <font>
        <b val="0"/>
        <i val="0"/>
        <strike val="0"/>
        <condense val="0"/>
        <extend val="0"/>
        <outline val="0"/>
        <shadow val="0"/>
        <u val="none"/>
        <vertAlign val="baseline"/>
        <sz val="11"/>
        <color theme="1"/>
        <name val="Calibri"/>
        <family val="2"/>
        <scheme val="minor"/>
      </font>
      <fill>
        <patternFill patternType="solid">
          <fgColor theme="4" tint="0.79998168889431442"/>
          <bgColor theme="4" tint="0.79998168889431442"/>
        </patternFill>
      </fill>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border diagonalUp="0" diagonalDown="0">
        <left/>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border diagonalUp="0" diagonalDown="0">
        <left/>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font>
        <b val="0"/>
        <i val="0"/>
        <strike val="0"/>
        <condense val="0"/>
        <extend val="0"/>
        <outline val="0"/>
        <shadow val="0"/>
        <u val="none"/>
        <vertAlign val="baseline"/>
        <sz val="9"/>
        <color rgb="FF000000"/>
        <name val="Calibri"/>
        <family val="2"/>
        <scheme val="minor"/>
      </font>
      <fill>
        <patternFill patternType="solid">
          <fgColor rgb="FF000000"/>
          <bgColor rgb="FFF2F2F2"/>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sz val="9"/>
        <color rgb="FF000000"/>
      </font>
      <fill>
        <patternFill patternType="solid">
          <fgColor rgb="FF000000"/>
          <bgColor rgb="FFF2F2F2"/>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9"/>
        <color rgb="FF000000"/>
        <name val="Calibri"/>
        <family val="2"/>
        <scheme val="minor"/>
      </font>
      <fill>
        <patternFill patternType="solid">
          <fgColor rgb="FF000000"/>
          <bgColor rgb="FFF2F2F2"/>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9"/>
        <color rgb="FF000000"/>
        <name val="Calibri"/>
        <family val="2"/>
        <scheme val="minor"/>
      </font>
      <fill>
        <patternFill patternType="solid">
          <fgColor rgb="FF000000"/>
          <bgColor rgb="FFF2F2F2"/>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9"/>
        <color rgb="FF000000"/>
        <name val="Calibri"/>
        <family val="2"/>
        <scheme val="minor"/>
      </font>
      <fill>
        <patternFill patternType="solid">
          <fgColor rgb="FF000000"/>
          <bgColor rgb="FFF2F2F2"/>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9"/>
        <color rgb="FF000000"/>
        <name val="Calibri"/>
        <family val="2"/>
        <scheme val="minor"/>
      </font>
      <fill>
        <patternFill patternType="solid">
          <fgColor rgb="FF000000"/>
          <bgColor rgb="FFF2F2F2"/>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9"/>
        <color rgb="FF000000"/>
        <name val="Calibri"/>
        <family val="2"/>
        <scheme val="minor"/>
      </font>
      <fill>
        <patternFill patternType="solid">
          <fgColor rgb="FF000000"/>
          <bgColor rgb="FFF2F2F2"/>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9"/>
        <color rgb="FF000000"/>
        <name val="Calibri"/>
        <family val="2"/>
        <scheme val="minor"/>
      </font>
      <fill>
        <patternFill patternType="solid">
          <fgColor rgb="FF000000"/>
          <bgColor rgb="FFF2F2F2"/>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9"/>
        <color rgb="FF000000"/>
        <name val="Calibri"/>
        <family val="2"/>
        <scheme val="minor"/>
      </font>
      <fill>
        <patternFill patternType="solid">
          <fgColor rgb="FF000000"/>
          <bgColor rgb="FFF2F2F2"/>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9"/>
        <color rgb="FF000000"/>
        <name val="Calibri"/>
        <family val="2"/>
        <scheme val="minor"/>
      </font>
      <fill>
        <patternFill patternType="solid">
          <fgColor rgb="FF000000"/>
          <bgColor rgb="FFF2F2F2"/>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9"/>
        <color rgb="FF000000"/>
        <name val="Calibri"/>
        <family val="2"/>
        <scheme val="minor"/>
      </font>
      <fill>
        <patternFill patternType="solid">
          <fgColor rgb="FF000000"/>
          <bgColor rgb="FFF2F2F2"/>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8"/>
        <color rgb="FF000000"/>
        <name val="Calibri"/>
        <family val="2"/>
        <scheme val="minor"/>
      </font>
      <fill>
        <patternFill patternType="solid">
          <fgColor rgb="FF000000"/>
          <bgColor rgb="FFF2F2F2"/>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9"/>
        <color rgb="FF000000"/>
        <name val="Calibri"/>
        <family val="2"/>
        <scheme val="minor"/>
      </font>
      <fill>
        <patternFill patternType="solid">
          <fgColor rgb="FF000000"/>
          <bgColor rgb="FFF2F2F2"/>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9"/>
        <color rgb="FF000000"/>
        <name val="Calibri"/>
        <family val="2"/>
        <scheme val="minor"/>
      </font>
      <fill>
        <patternFill patternType="solid">
          <fgColor rgb="FF000000"/>
          <bgColor rgb="FFF2F2F2"/>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9"/>
        <color rgb="FF000000"/>
        <name val="Calibri"/>
        <family val="2"/>
        <scheme val="minor"/>
      </font>
      <fill>
        <patternFill patternType="solid">
          <fgColor rgb="FF000000"/>
          <bgColor rgb="FFF2F2F2"/>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9"/>
        <color rgb="FF000000"/>
        <name val="Calibri"/>
        <family val="2"/>
        <scheme val="minor"/>
      </font>
      <fill>
        <patternFill patternType="solid">
          <fgColor rgb="FF000000"/>
          <bgColor rgb="FFF2F2F2"/>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9"/>
        <color rgb="FF000000"/>
        <name val="Calibri"/>
        <family val="2"/>
        <scheme val="minor"/>
      </font>
      <fill>
        <patternFill patternType="solid">
          <fgColor rgb="FF000000"/>
          <bgColor theme="0" tint="-0.14999847407452621"/>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rgb="FF000000"/>
        <name val="Calibri"/>
        <family val="2"/>
        <scheme val="minor"/>
      </font>
      <fill>
        <patternFill patternType="solid">
          <fgColor rgb="FF000000"/>
          <bgColor rgb="FFF2F2F2"/>
        </patternFill>
      </fill>
      <alignment horizontal="general" vertical="top" textRotation="0" wrapText="1" indent="0" justifyLastLine="0" shrinkToFit="0" readingOrder="0"/>
    </dxf>
    <dxf>
      <font>
        <b/>
        <i val="0"/>
        <strike val="0"/>
        <condense val="0"/>
        <extend val="0"/>
        <outline val="0"/>
        <shadow val="0"/>
        <u val="none"/>
        <vertAlign val="baseline"/>
        <sz val="11"/>
        <color rgb="FF000000"/>
        <name val="Calibri"/>
        <family val="2"/>
        <scheme val="none"/>
      </font>
      <fill>
        <patternFill patternType="solid">
          <fgColor indexed="64"/>
          <bgColor theme="5" tint="0.59999389629810485"/>
        </patternFill>
      </fill>
      <alignment horizontal="left" vertical="center" textRotation="0" wrapText="1" indent="0" justifyLastLine="0" shrinkToFit="0" readingOrder="0"/>
      <border diagonalUp="0" diagonalDown="0" outline="0">
        <left style="thin">
          <color rgb="FF000000"/>
        </left>
        <right style="thin">
          <color rgb="FF000000"/>
        </right>
        <top/>
        <bottom/>
      </border>
    </dxf>
    <dxf>
      <numFmt numFmtId="2" formatCode="0.00"/>
      <fill>
        <patternFill patternType="solid">
          <fgColor indexed="64"/>
          <bgColor theme="0" tint="-0.34998626667073579"/>
        </patternFill>
      </fill>
      <protection locked="1" hidden="0"/>
    </dxf>
    <dxf>
      <numFmt numFmtId="1" formatCode="0"/>
      <fill>
        <patternFill patternType="solid">
          <fgColor indexed="64"/>
          <bgColor theme="0" tint="-0.34998626667073579"/>
        </patternFill>
      </fill>
      <protection locked="1" hidden="0"/>
    </dxf>
    <dxf>
      <numFmt numFmtId="2" formatCode="0.00"/>
      <fill>
        <patternFill patternType="solid">
          <fgColor indexed="64"/>
          <bgColor theme="0" tint="-0.34998626667073579"/>
        </patternFill>
      </fill>
      <protection locked="1" hidden="0"/>
    </dxf>
    <dxf>
      <numFmt numFmtId="1" formatCode="0"/>
      <fill>
        <patternFill patternType="solid">
          <fgColor indexed="64"/>
          <bgColor theme="0" tint="-0.34998626667073579"/>
        </patternFill>
      </fill>
      <protection locked="1" hidden="0"/>
    </dxf>
    <dxf>
      <numFmt numFmtId="2" formatCode="0.00"/>
      <fill>
        <patternFill patternType="solid">
          <fgColor indexed="64"/>
          <bgColor theme="0" tint="-0.34998626667073579"/>
        </patternFill>
      </fill>
      <protection locked="1" hidden="0"/>
    </dxf>
    <dxf>
      <numFmt numFmtId="2" formatCode="0.00"/>
      <fill>
        <patternFill patternType="solid">
          <fgColor indexed="64"/>
          <bgColor theme="0" tint="-0.34998626667073579"/>
        </patternFill>
      </fill>
      <protection locked="1" hidden="0"/>
    </dxf>
    <dxf>
      <numFmt numFmtId="2" formatCode="0.00"/>
      <fill>
        <patternFill patternType="solid">
          <fgColor indexed="64"/>
          <bgColor theme="0" tint="-0.34998626667073579"/>
        </patternFill>
      </fill>
      <protection locked="1" hidden="0"/>
    </dxf>
    <dxf>
      <numFmt numFmtId="2" formatCode="0.00"/>
      <fill>
        <patternFill patternType="solid">
          <fgColor indexed="64"/>
          <bgColor theme="0" tint="-0.34998626667073579"/>
        </patternFill>
      </fill>
      <protection locked="1" hidden="0"/>
    </dxf>
    <dxf>
      <numFmt numFmtId="164" formatCode="dd/mm/yyyy"/>
      <alignment horizontal="general" vertical="bottom" textRotation="0" wrapText="1" indent="0" justifyLastLine="0" shrinkToFit="0" readingOrder="0"/>
      <protection locked="0" hidden="0"/>
    </dxf>
    <dxf>
      <numFmt numFmtId="164" formatCode="dd/mm/yyyy"/>
      <alignment horizontal="general" vertical="bottom" textRotation="0" wrapText="1" indent="0" justifyLastLine="0" shrinkToFit="0" readingOrder="0"/>
      <protection locked="0" hidden="0"/>
    </dxf>
    <dxf>
      <numFmt numFmtId="164" formatCode="dd/mm/yyyy"/>
      <alignment horizontal="general" vertical="bottom" textRotation="0" wrapText="1" indent="0" justifyLastLine="0" shrinkToFit="0" readingOrder="0"/>
      <protection locked="0" hidden="0"/>
    </dxf>
    <dxf>
      <numFmt numFmtId="164" formatCode="dd/mm/yyyy"/>
      <alignment horizontal="general" vertical="bottom" textRotation="0" wrapText="1" indent="0" justifyLastLine="0" shrinkToFit="0" readingOrder="0"/>
      <protection locked="0" hidden="0"/>
    </dxf>
    <dxf>
      <numFmt numFmtId="164" formatCode="dd/mm/yyyy"/>
      <protection locked="0" hidden="0"/>
    </dxf>
    <dxf>
      <numFmt numFmtId="164" formatCode="dd/mm/yyyy"/>
      <protection locked="0" hidden="0"/>
    </dxf>
    <dxf>
      <numFmt numFmtId="164" formatCode="dd/mm/yyyy"/>
      <protection locked="0" hidden="0"/>
    </dxf>
    <dxf>
      <numFmt numFmtId="164" formatCode="dd/mm/yyyy"/>
      <protection locked="0" hidden="0"/>
    </dxf>
    <dxf>
      <numFmt numFmtId="164" formatCode="dd/mm/yyyy"/>
      <protection locked="0" hidden="0"/>
    </dxf>
    <dxf>
      <numFmt numFmtId="164" formatCode="dd/mm/yyyy"/>
      <protection locked="0" hidden="0"/>
    </dxf>
    <dxf>
      <numFmt numFmtId="164" formatCode="dd/mm/yyyy"/>
      <protection locked="0" hidden="0"/>
    </dxf>
    <dxf>
      <numFmt numFmtId="164" formatCode="dd/mm/yyyy"/>
      <protection locked="0" hidden="0"/>
    </dxf>
    <dxf>
      <protection locked="0" hidden="0"/>
    </dxf>
    <dxf>
      <protection locked="0" hidden="0"/>
    </dxf>
    <dxf>
      <protection locked="0" hidden="0"/>
    </dxf>
    <dxf>
      <protection locked="0" hidden="0"/>
    </dxf>
    <dxf>
      <protection locked="0" hidden="0"/>
    </dxf>
    <dxf>
      <protection locked="0" hidden="0"/>
    </dxf>
    <dxf>
      <font>
        <b val="0"/>
        <i val="0"/>
        <strike val="0"/>
        <condense val="0"/>
        <extend val="0"/>
        <outline val="0"/>
        <shadow val="0"/>
        <u val="none"/>
        <vertAlign val="baseline"/>
        <sz val="9"/>
        <color theme="1"/>
        <name val="Calibri"/>
        <family val="2"/>
        <scheme val="minor"/>
      </font>
      <fill>
        <patternFill patternType="solid">
          <fgColor indexed="64"/>
          <bgColor theme="0" tint="-0.249977111117893"/>
        </patternFill>
      </fill>
    </dxf>
    <dxf>
      <font>
        <strike val="0"/>
        <outline val="0"/>
        <shadow val="0"/>
        <u val="none"/>
        <vertAlign val="baseline"/>
        <sz val="9"/>
        <color theme="1"/>
        <name val="Calibri"/>
        <family val="2"/>
        <scheme val="minor"/>
      </font>
      <fill>
        <patternFill patternType="solid">
          <fgColor indexed="64"/>
          <bgColor theme="0" tint="-0.249977111117893"/>
        </patternFill>
      </fill>
    </dxf>
    <dxf>
      <fill>
        <patternFill patternType="solid">
          <fgColor indexed="64"/>
          <bgColor theme="0" tint="-0.249977111117893"/>
        </patternFill>
      </fill>
    </dxf>
    <dxf>
      <fill>
        <patternFill patternType="solid">
          <fgColor indexed="64"/>
          <bgColor theme="0" tint="-0.249977111117893"/>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theme="1" tint="4.9989318521683403E-2"/>
      </font>
      <fill>
        <patternFill patternType="solid">
          <bgColor theme="9" tint="0.59996337778862885"/>
        </patternFill>
      </fill>
    </dxf>
    <dxf>
      <font>
        <color rgb="FF9C0006"/>
      </font>
      <fill>
        <patternFill>
          <bgColor rgb="FFFFC7CE"/>
        </patternFill>
      </fill>
    </dxf>
    <dxf>
      <font>
        <color theme="5" tint="-0.499984740745262"/>
      </font>
      <fill>
        <patternFill>
          <bgColor rgb="FFFFC000"/>
        </patternFill>
      </fill>
    </dxf>
    <dxf>
      <font>
        <b val="0"/>
        <i/>
        <strike val="0"/>
        <condense val="0"/>
        <extend val="0"/>
        <outline val="0"/>
        <shadow val="0"/>
        <u val="none"/>
        <vertAlign val="baseline"/>
        <sz val="9"/>
        <color theme="1"/>
        <name val="Calibri"/>
        <family val="2"/>
        <scheme val="minor"/>
      </font>
      <alignment vertical="top" textRotation="0" indent="0" justifyLastLine="0" shrinkToFit="0" readingOrder="0"/>
      <protection locked="0" hidden="0"/>
    </dxf>
    <dxf>
      <font>
        <b val="0"/>
        <i/>
        <strike val="0"/>
        <condense val="0"/>
        <extend val="0"/>
        <outline val="0"/>
        <shadow val="0"/>
        <u val="none"/>
        <vertAlign val="baseline"/>
        <sz val="9"/>
        <color theme="1"/>
        <name val="Calibri"/>
        <family val="2"/>
        <scheme val="minor"/>
      </font>
      <alignment vertical="top" textRotation="0" indent="0" justifyLastLine="0" shrinkToFit="0" readingOrder="0"/>
      <protection locked="0" hidden="0"/>
    </dxf>
    <dxf>
      <font>
        <b val="0"/>
        <i/>
        <strike val="0"/>
        <condense val="0"/>
        <extend val="0"/>
        <outline val="0"/>
        <shadow val="0"/>
        <u val="none"/>
        <vertAlign val="baseline"/>
        <sz val="9"/>
        <color theme="1"/>
        <name val="Calibri"/>
        <family val="2"/>
        <scheme val="minor"/>
      </font>
      <alignment vertical="top" textRotation="0" indent="0" justifyLastLine="0" shrinkToFit="0" readingOrder="0"/>
      <protection locked="0" hidden="0"/>
    </dxf>
    <dxf>
      <font>
        <b val="0"/>
        <i val="0"/>
        <strike val="0"/>
        <condense val="0"/>
        <extend val="0"/>
        <outline val="0"/>
        <shadow val="0"/>
        <u val="none"/>
        <vertAlign val="baseline"/>
        <sz val="9"/>
        <color theme="1"/>
        <name val="Calibri"/>
        <family val="2"/>
        <scheme val="minor"/>
      </font>
      <alignment vertical="top" textRotation="0" indent="0" justifyLastLine="0" shrinkToFit="0" readingOrder="0"/>
      <protection locked="0" hidden="0"/>
    </dxf>
    <dxf>
      <font>
        <b val="0"/>
        <i val="0"/>
        <strike val="0"/>
        <condense val="0"/>
        <extend val="0"/>
        <outline val="0"/>
        <shadow val="0"/>
        <u val="none"/>
        <vertAlign val="baseline"/>
        <sz val="9"/>
        <color theme="1"/>
        <name val="Calibri"/>
        <family val="2"/>
        <scheme val="minor"/>
      </font>
      <alignment vertical="top" textRotation="0" indent="0" justifyLastLine="0" shrinkToFit="0" readingOrder="0"/>
      <protection locked="0" hidden="0"/>
    </dxf>
    <dxf>
      <font>
        <b val="0"/>
        <i val="0"/>
        <strike val="0"/>
        <condense val="0"/>
        <extend val="0"/>
        <outline val="0"/>
        <shadow val="0"/>
        <u val="none"/>
        <vertAlign val="baseline"/>
        <sz val="9"/>
        <color theme="1"/>
        <name val="Calibri"/>
        <family val="2"/>
        <scheme val="minor"/>
      </font>
      <alignment vertical="top" textRotation="0" indent="0" justifyLastLine="0" shrinkToFit="0" readingOrder="0"/>
      <protection locked="0" hidden="0"/>
    </dxf>
    <dxf>
      <font>
        <b val="0"/>
        <i val="0"/>
        <strike val="0"/>
        <condense val="0"/>
        <extend val="0"/>
        <outline val="0"/>
        <shadow val="0"/>
        <u val="none"/>
        <vertAlign val="baseline"/>
        <sz val="9"/>
        <color theme="1"/>
        <name val="Calibri"/>
        <family val="2"/>
        <scheme val="minor"/>
      </font>
      <alignment vertical="top" textRotation="0" indent="0" justifyLastLine="0" shrinkToFit="0" readingOrder="0"/>
      <protection locked="0" hidden="0"/>
    </dxf>
    <dxf>
      <font>
        <b val="0"/>
        <i val="0"/>
        <strike val="0"/>
        <condense val="0"/>
        <extend val="0"/>
        <outline val="0"/>
        <shadow val="0"/>
        <u val="none"/>
        <vertAlign val="baseline"/>
        <sz val="9"/>
        <color theme="1"/>
        <name val="Calibri"/>
        <family val="2"/>
        <scheme val="minor"/>
      </font>
      <alignment vertical="top" textRotation="0" indent="0" justifyLastLine="0" shrinkToFit="0" readingOrder="0"/>
      <protection locked="0" hidden="0"/>
    </dxf>
    <dxf>
      <font>
        <b val="0"/>
        <i val="0"/>
        <strike val="0"/>
        <condense val="0"/>
        <extend val="0"/>
        <outline val="0"/>
        <shadow val="0"/>
        <u val="none"/>
        <vertAlign val="baseline"/>
        <sz val="9"/>
        <color theme="1"/>
        <name val="Calibri"/>
        <family val="2"/>
        <scheme val="minor"/>
      </font>
      <alignment vertical="top" textRotation="0" indent="0" justifyLastLine="0" shrinkToFit="0" readingOrder="0"/>
      <protection locked="0" hidden="0"/>
    </dxf>
    <dxf>
      <font>
        <b val="0"/>
        <i val="0"/>
        <strike val="0"/>
        <condense val="0"/>
        <extend val="0"/>
        <outline val="0"/>
        <shadow val="0"/>
        <u val="none"/>
        <vertAlign val="baseline"/>
        <sz val="9"/>
        <color theme="1"/>
        <name val="Calibri"/>
        <family val="2"/>
        <scheme val="minor"/>
      </font>
      <alignment vertical="top" textRotation="0" indent="0" justifyLastLine="0" shrinkToFit="0" readingOrder="0"/>
      <protection locked="0" hidden="0"/>
    </dxf>
    <dxf>
      <font>
        <b val="0"/>
        <i val="0"/>
        <strike val="0"/>
        <condense val="0"/>
        <extend val="0"/>
        <outline val="0"/>
        <shadow val="0"/>
        <u val="none"/>
        <vertAlign val="baseline"/>
        <sz val="9"/>
        <color theme="1"/>
        <name val="Calibri"/>
        <family val="2"/>
        <scheme val="minor"/>
      </font>
      <alignment vertical="top" textRotation="0" indent="0" justifyLastLine="0" shrinkToFit="0" readingOrder="0"/>
      <protection locked="0" hidden="0"/>
    </dxf>
    <dxf>
      <font>
        <b val="0"/>
        <i val="0"/>
        <strike val="0"/>
        <condense val="0"/>
        <extend val="0"/>
        <outline val="0"/>
        <shadow val="0"/>
        <u val="none"/>
        <vertAlign val="baseline"/>
        <sz val="9"/>
        <color theme="1"/>
        <name val="Calibri"/>
        <family val="2"/>
        <scheme val="minor"/>
      </font>
      <alignment vertical="top" textRotation="0" indent="0" justifyLastLine="0" shrinkToFit="0" readingOrder="0"/>
      <protection locked="0" hidden="0"/>
    </dxf>
    <dxf>
      <font>
        <b val="0"/>
        <i val="0"/>
        <strike val="0"/>
        <condense val="0"/>
        <extend val="0"/>
        <outline val="0"/>
        <shadow val="0"/>
        <u val="none"/>
        <vertAlign val="baseline"/>
        <sz val="9"/>
        <color theme="1"/>
        <name val="Calibri"/>
        <family val="2"/>
        <scheme val="minor"/>
      </font>
      <alignment vertical="top" textRotation="0" indent="0" justifyLastLine="0" shrinkToFit="0" readingOrder="0"/>
      <protection locked="0" hidden="0"/>
    </dxf>
    <dxf>
      <font>
        <b val="0"/>
        <i val="0"/>
        <strike val="0"/>
        <condense val="0"/>
        <extend val="0"/>
        <outline val="0"/>
        <shadow val="0"/>
        <u val="none"/>
        <vertAlign val="baseline"/>
        <sz val="9"/>
        <color theme="1"/>
        <name val="Calibri"/>
        <family val="2"/>
        <scheme val="minor"/>
      </font>
      <alignment vertical="top" textRotation="0" indent="0" justifyLastLine="0" shrinkToFit="0" readingOrder="0"/>
      <protection locked="0" hidden="0"/>
    </dxf>
    <dxf>
      <font>
        <b val="0"/>
        <i val="0"/>
        <strike val="0"/>
        <condense val="0"/>
        <extend val="0"/>
        <outline val="0"/>
        <shadow val="0"/>
        <u val="none"/>
        <vertAlign val="baseline"/>
        <sz val="9"/>
        <color theme="1"/>
        <name val="Calibri"/>
        <family val="2"/>
        <scheme val="minor"/>
      </font>
      <alignment vertical="top" textRotation="0" indent="0" justifyLastLine="0" shrinkToFit="0" readingOrder="0"/>
      <protection locked="0" hidden="0"/>
    </dxf>
    <dxf>
      <font>
        <b val="0"/>
        <i val="0"/>
        <strike val="0"/>
        <condense val="0"/>
        <extend val="0"/>
        <outline val="0"/>
        <shadow val="0"/>
        <u val="none"/>
        <vertAlign val="baseline"/>
        <sz val="9"/>
        <color theme="1"/>
        <name val="Calibri"/>
        <family val="2"/>
        <scheme val="minor"/>
      </font>
      <alignment vertical="top" textRotation="0" indent="0" justifyLastLine="0" shrinkToFit="0" readingOrder="0"/>
      <protection locked="0" hidden="0"/>
    </dxf>
    <dxf>
      <font>
        <b val="0"/>
        <i val="0"/>
        <strike val="0"/>
        <condense val="0"/>
        <extend val="0"/>
        <outline val="0"/>
        <shadow val="0"/>
        <u val="none"/>
        <vertAlign val="baseline"/>
        <sz val="9"/>
        <color theme="1"/>
        <name val="Calibri"/>
        <family val="2"/>
        <scheme val="minor"/>
      </font>
      <alignment vertical="top" textRotation="0" indent="0" justifyLastLine="0" shrinkToFit="0" readingOrder="0"/>
      <protection locked="0" hidden="0"/>
    </dxf>
    <dxf>
      <border outline="0">
        <top style="thin">
          <color indexed="64"/>
        </top>
      </border>
    </dxf>
    <dxf>
      <font>
        <b val="0"/>
        <i/>
        <strike val="0"/>
        <condense val="0"/>
        <extend val="0"/>
        <outline val="0"/>
        <shadow val="0"/>
        <u val="none"/>
        <vertAlign val="baseline"/>
        <sz val="9"/>
        <color theme="1"/>
        <name val="Calibri"/>
        <family val="2"/>
        <scheme val="minor"/>
      </font>
      <alignment vertical="top" textRotation="0" indent="0" justifyLastLine="0" shrinkToFit="0" readingOrder="0"/>
      <protection locked="0" hidden="0"/>
    </dxf>
    <dxf>
      <border outline="0">
        <bottom style="thin">
          <color indexed="64"/>
        </bottom>
      </border>
    </dxf>
    <dxf>
      <font>
        <b val="0"/>
        <i/>
        <strike val="0"/>
        <condense val="0"/>
        <extend val="0"/>
        <outline val="0"/>
        <shadow val="0"/>
        <u val="none"/>
        <vertAlign val="baseline"/>
        <sz val="9"/>
        <color theme="1"/>
        <name val="Calibri"/>
        <family val="2"/>
        <scheme val="minor"/>
      </font>
      <alignment horizontal="general" vertical="top" textRotation="0" wrapText="0" indent="0" justifyLastLine="0" shrinkToFit="0" readingOrder="0"/>
      <border diagonalUp="0" diagonalDown="0" outline="0">
        <left style="thin">
          <color indexed="64"/>
        </left>
        <right style="thin">
          <color indexed="64"/>
        </right>
        <top/>
        <bottom/>
      </border>
      <protection locked="0" hidden="0"/>
    </dxf>
    <dxf>
      <protection locked="0" hidden="0"/>
    </dxf>
    <dxf>
      <protection locked="0" hidden="0"/>
    </dxf>
    <dxf>
      <protection locked="0" hidden="0"/>
    </dxf>
    <dxf>
      <protection locked="0" hidden="0"/>
    </dxf>
    <dxf>
      <protection locked="0" hidden="0"/>
    </dxf>
    <dxf>
      <protection locked="0" hidden="0"/>
    </dxf>
    <dxf>
      <numFmt numFmtId="2" formatCode="0.00"/>
      <protection locked="0" hidden="0"/>
    </dxf>
    <dxf>
      <protection locked="0" hidden="0"/>
    </dxf>
    <dxf>
      <protection locked="0" hidden="0"/>
    </dxf>
    <dxf>
      <protection locked="0" hidden="0"/>
    </dxf>
    <dxf>
      <protection locked="0" hidden="0"/>
    </dxf>
    <dxf>
      <protection locked="0" hidden="0"/>
    </dxf>
    <dxf>
      <numFmt numFmtId="2" formatCode="0.00"/>
      <alignment horizontal="center" textRotation="0" indent="0" justifyLastLine="0" shrinkToFit="0" readingOrder="0"/>
      <protection locked="0" hidden="0"/>
    </dxf>
    <dxf>
      <numFmt numFmtId="2" formatCode="0.00"/>
      <protection locked="0" hidden="0"/>
    </dxf>
    <dxf>
      <protection locked="0" hidden="0"/>
    </dxf>
    <dxf>
      <protection locked="0" hidden="0"/>
    </dxf>
    <dxf>
      <protection locked="0" hidden="0"/>
    </dxf>
    <dxf>
      <font>
        <b val="0"/>
        <i val="0"/>
        <strike val="0"/>
        <condense val="0"/>
        <extend val="0"/>
        <outline val="0"/>
        <shadow val="0"/>
        <u val="none"/>
        <vertAlign val="baseline"/>
        <sz val="9"/>
        <color rgb="FF000000"/>
        <name val="Calibri"/>
        <family val="2"/>
        <scheme val="none"/>
      </font>
      <alignment horizontal="left" vertical="center" textRotation="0" wrapText="1" indent="0" justifyLastLine="0" shrinkToFit="0" readingOrder="0"/>
      <protection locked="0" hidden="0"/>
    </dxf>
    <dxf>
      <alignment vertical="top" textRotation="0" indent="0" justifyLastLine="0" shrinkToFit="0" readingOrder="0"/>
      <protection locked="0" hidden="0"/>
    </dxf>
    <dxf>
      <alignment vertical="top" textRotation="0" indent="0" justifyLastLine="0" shrinkToFit="0" readingOrder="0"/>
      <protection locked="0" hidden="0"/>
    </dxf>
    <dxf>
      <alignment vertical="top" textRotation="0" indent="0" justifyLastLine="0" shrinkToFit="0" readingOrder="0"/>
      <protection locked="0" hidden="0"/>
    </dxf>
    <dxf>
      <alignment vertical="top" textRotation="0" indent="0" justifyLastLine="0" shrinkToFit="0" readingOrder="0"/>
      <protection locked="0" hidden="0"/>
    </dxf>
    <dxf>
      <alignment vertical="top" textRotation="0" indent="0" justifyLastLine="0" shrinkToFit="0" readingOrder="0"/>
      <protection locked="0" hidden="0"/>
    </dxf>
    <dxf>
      <alignment vertical="top" textRotation="0" indent="0" justifyLastLine="0" shrinkToFit="0" readingOrder="0"/>
      <protection locked="0" hidden="0"/>
    </dxf>
    <dxf>
      <alignment vertical="top" textRotation="0" indent="0" justifyLastLine="0" shrinkToFit="0" readingOrder="0"/>
      <protection locked="0" hidden="0"/>
    </dxf>
    <dxf>
      <alignment vertical="top" textRotation="0" indent="0" justifyLastLine="0" shrinkToFit="0" readingOrder="0"/>
      <protection locked="0" hidden="0"/>
    </dxf>
    <dxf>
      <alignment vertical="top" textRotation="0" indent="0" justifyLastLine="0" shrinkToFit="0" readingOrder="0"/>
      <protection locked="0" hidden="0"/>
    </dxf>
    <dxf>
      <alignment vertical="top" textRotation="0" indent="0" justifyLastLine="0" shrinkToFit="0" readingOrder="0"/>
      <protection locked="0" hidden="0"/>
    </dxf>
    <dxf>
      <alignment vertical="top" textRotation="0" indent="0" justifyLastLine="0" shrinkToFit="0" readingOrder="0"/>
      <protection locked="0" hidden="0"/>
    </dxf>
    <dxf>
      <alignment vertical="top" textRotation="0" indent="0" justifyLastLine="0" shrinkToFit="0" readingOrder="0"/>
      <protection locked="0" hidden="0"/>
    </dxf>
    <dxf>
      <alignment vertical="top" textRotation="0" indent="0" justifyLastLine="0" shrinkToFit="0" readingOrder="0"/>
      <protection locked="0" hidden="0"/>
    </dxf>
    <dxf>
      <alignment vertical="top" textRotation="0" indent="0" justifyLastLine="0" shrinkToFit="0" readingOrder="0"/>
      <protection locked="0" hidden="0"/>
    </dxf>
    <dxf>
      <alignment vertical="top" textRotation="0" indent="0" justifyLastLine="0" shrinkToFit="0" readingOrder="0"/>
      <protection locked="0" hidden="0"/>
    </dxf>
    <dxf>
      <alignment vertical="top" textRotation="0" indent="0" justifyLastLine="0" shrinkToFit="0" readingOrder="0"/>
      <protection locked="0" hidden="0"/>
    </dxf>
    <dxf>
      <alignment vertical="top" textRotation="0" indent="0" justifyLastLine="0" shrinkToFit="0" readingOrder="0"/>
      <protection locked="0" hidden="0"/>
    </dxf>
    <dxf>
      <alignment vertical="top" textRotation="0" indent="0" justifyLastLine="0" shrinkToFit="0" readingOrder="0"/>
      <protection locked="0" hidden="0"/>
    </dxf>
    <dxf>
      <alignment vertical="top" textRotation="0" indent="0" justifyLastLine="0" shrinkToFit="0" readingOrder="0"/>
      <protection locked="0" hidden="0"/>
    </dxf>
    <dxf>
      <alignment vertical="top" textRotation="0" indent="0" justifyLastLine="0" shrinkToFit="0" readingOrder="0"/>
      <protection locked="0" hidden="0"/>
    </dxf>
    <dxf>
      <numFmt numFmtId="2" formatCode="0.00"/>
      <alignment vertical="top" textRotation="0" indent="0" justifyLastLine="0" shrinkToFit="0" readingOrder="0"/>
      <protection locked="0" hidden="0"/>
    </dxf>
    <dxf>
      <alignment vertical="top" textRotation="0" indent="0" justifyLastLine="0" shrinkToFit="0" readingOrder="0"/>
      <protection locked="0" hidden="0"/>
    </dxf>
    <dxf>
      <alignment vertical="top" textRotation="0" indent="0" justifyLastLine="0" shrinkToFit="0" readingOrder="0"/>
      <protection locked="0" hidden="0"/>
    </dxf>
    <dxf>
      <alignment vertical="top" textRotation="0" indent="0" justifyLastLine="0" shrinkToFit="0" readingOrder="0"/>
      <protection locked="0" hidden="0"/>
    </dxf>
    <dxf>
      <alignment vertical="top" textRotation="0" indent="0" justifyLastLine="0" shrinkToFit="0" readingOrder="0"/>
      <protection locked="0" hidden="0"/>
    </dxf>
    <dxf>
      <alignment vertical="top" textRotation="0" indent="0" justifyLastLine="0" shrinkToFit="0" readingOrder="0"/>
      <protection locked="0" hidden="0"/>
    </dxf>
    <dxf>
      <alignment vertical="top" textRotation="0" indent="0" justifyLastLine="0" shrinkToFit="0" readingOrder="0"/>
      <protection locked="0" hidden="0"/>
    </dxf>
    <dxf>
      <alignment vertical="top" textRotation="0" indent="0" justifyLastLine="0" shrinkToFit="0" readingOrder="0"/>
      <protection locked="0" hidden="0"/>
    </dxf>
    <dxf>
      <alignment vertical="top" textRotation="0" indent="0" justifyLastLine="0" shrinkToFit="0" readingOrder="0"/>
      <protection locked="0" hidden="0"/>
    </dxf>
    <dxf>
      <alignment vertical="top" textRotation="0" indent="0" justifyLastLine="0" shrinkToFit="0" readingOrder="0"/>
      <protection locked="0" hidden="0"/>
    </dxf>
    <dxf>
      <alignment vertical="top" textRotation="0" indent="0" justifyLastLine="0" shrinkToFit="0" readingOrder="0"/>
      <protection locked="0" hidden="0"/>
    </dxf>
    <dxf>
      <alignment vertical="top" textRotation="0" indent="0" justifyLastLine="0" shrinkToFit="0" readingOrder="0"/>
      <protection locked="0" hidden="0"/>
    </dxf>
    <dxf>
      <alignment vertical="top" textRotation="0" indent="0" justifyLastLine="0" shrinkToFit="0" readingOrder="0"/>
      <protection locked="0" hidden="0"/>
    </dxf>
    <dxf>
      <alignment vertical="top" textRotation="0" indent="0" justifyLastLine="0" shrinkToFit="0" readingOrder="0"/>
      <protection locked="0" hidden="0"/>
    </dxf>
    <dxf>
      <alignment vertical="top" textRotation="0" indent="0" justifyLastLine="0" shrinkToFit="0" readingOrder="0"/>
      <protection locked="0" hidden="0"/>
    </dxf>
    <dxf>
      <alignment vertical="top" textRotation="0" indent="0" justifyLastLine="0" shrinkToFit="0" readingOrder="0"/>
      <protection locked="0" hidden="0"/>
    </dxf>
    <dxf>
      <alignment vertical="top" textRotation="0" indent="0" justifyLastLine="0" shrinkToFit="0" readingOrder="0"/>
      <protection locked="0" hidden="0"/>
    </dxf>
    <dxf>
      <alignment vertical="top" textRotation="0" indent="0" justifyLastLine="0" shrinkToFit="0" readingOrder="0"/>
      <protection locked="0" hidden="0"/>
    </dxf>
    <dxf>
      <alignment vertical="top" textRotation="0" indent="0" justifyLastLine="0" shrinkToFit="0" readingOrder="0"/>
      <protection locked="0" hidden="0"/>
    </dxf>
    <dxf>
      <alignment vertical="top" textRotation="0" indent="0" justifyLastLine="0" shrinkToFit="0" readingOrder="0"/>
      <protection locked="0" hidden="0"/>
    </dxf>
    <dxf>
      <alignment vertical="top" textRotation="0" indent="0" justifyLastLine="0" shrinkToFit="0" readingOrder="0"/>
      <protection locked="0" hidden="0"/>
    </dxf>
    <dxf>
      <alignment vertical="top" textRotation="0" indent="0" justifyLastLine="0" shrinkToFit="0" readingOrder="0"/>
      <protection locked="0" hidden="0"/>
    </dxf>
    <dxf>
      <alignment vertical="top" textRotation="0" indent="0" justifyLastLine="0" shrinkToFit="0" readingOrder="0"/>
      <protection locked="0" hidden="0"/>
    </dxf>
    <dxf>
      <alignment vertical="top" textRotation="0" indent="0" justifyLastLine="0" shrinkToFit="0" readingOrder="0"/>
      <protection locked="0" hidden="0"/>
    </dxf>
    <dxf>
      <alignment vertical="top" textRotation="0" indent="0" justifyLastLine="0" shrinkToFit="0" readingOrder="0"/>
      <protection locked="0" hidden="0"/>
    </dxf>
    <dxf>
      <alignment vertical="top" textRotation="0" wrapText="1" indent="0" justifyLastLine="0" shrinkToFit="0" readingOrder="0"/>
      <protection locked="0" hidden="0"/>
    </dxf>
    <dxf>
      <alignment vertical="top" textRotation="0" indent="0" justifyLastLine="0" shrinkToFit="0" readingOrder="0"/>
      <protection locked="0" hidden="0"/>
    </dxf>
    <dxf>
      <alignment vertical="top" textRotation="0" indent="0" justifyLastLine="0" shrinkToFit="0" readingOrder="0"/>
      <protection locked="0" hidden="0"/>
    </dxf>
    <dxf>
      <alignment vertical="top" textRotation="0" indent="0" justifyLastLine="0" shrinkToFit="0" readingOrder="0"/>
      <protection locked="0" hidden="0"/>
    </dxf>
    <dxf>
      <alignment vertical="top" textRotation="0" indent="0" justifyLastLine="0" shrinkToFit="0" readingOrder="0"/>
      <protection locked="0" hidden="0"/>
    </dxf>
    <dxf>
      <alignment vertical="top" textRotation="0" indent="0" justifyLastLine="0" shrinkToFit="0" readingOrder="0"/>
      <protection locked="0" hidden="0"/>
    </dxf>
    <dxf>
      <fill>
        <patternFill patternType="solid">
          <fgColor indexed="64"/>
          <bgColor theme="0" tint="-0.14999847407452621"/>
        </patternFill>
      </fill>
      <alignment vertical="top" textRotation="0" indent="0" justifyLastLine="0" shrinkToFit="0" readingOrder="0"/>
    </dxf>
    <dxf>
      <alignment vertical="top" textRotation="0" indent="0" justifyLastLine="0" shrinkToFit="0" readingOrder="0"/>
    </dxf>
    <dxf>
      <font>
        <b val="0"/>
        <i val="0"/>
        <strike val="0"/>
        <condense val="0"/>
        <extend val="0"/>
        <outline val="0"/>
        <shadow val="0"/>
        <u val="none"/>
        <vertAlign val="baseline"/>
        <sz val="9"/>
        <color theme="0"/>
        <name val="Calibri"/>
        <family val="2"/>
        <scheme val="none"/>
      </font>
      <alignment horizontal="left" vertical="top" textRotation="0" wrapText="1" indent="0" justifyLastLine="0" shrinkToFit="0" readingOrder="0"/>
      <protection locked="0" hidden="0"/>
    </dxf>
  </dxfs>
  <tableStyles count="0" defaultTableStyle="TableStyleMedium2" defaultPivotStyle="PivotStyleLight16"/>
  <colors>
    <mruColors>
      <color rgb="FFFF66CC"/>
      <color rgb="FFFF9999"/>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onnections" Target="connections.xml"/><Relationship Id="rId3" Type="http://schemas.openxmlformats.org/officeDocument/2006/relationships/worksheet" Target="worksheets/sheet3.xml"/><Relationship Id="rId21" Type="http://schemas.openxmlformats.org/officeDocument/2006/relationships/powerPivotData" Target="model/item.data"/><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pivotCacheDefinition" Target="pivotCache/pivotCacheDefinition1.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externalLink" Target="externalLinks/externalLink1.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5" Type="http://schemas.openxmlformats.org/officeDocument/2006/relationships/image" Target="../media/image5.jpg"/><Relationship Id="rId4" Type="http://schemas.openxmlformats.org/officeDocument/2006/relationships/image" Target="../media/image4.jpg"/></Relationships>
</file>

<file path=xl/drawings/drawing1.xml><?xml version="1.0" encoding="utf-8"?>
<xdr:wsDr xmlns:xdr="http://schemas.openxmlformats.org/drawingml/2006/spreadsheetDrawing" xmlns:a="http://schemas.openxmlformats.org/drawingml/2006/main">
  <xdr:twoCellAnchor editAs="oneCell">
    <xdr:from>
      <xdr:col>21</xdr:col>
      <xdr:colOff>390525</xdr:colOff>
      <xdr:row>1</xdr:row>
      <xdr:rowOff>104774</xdr:rowOff>
    </xdr:from>
    <xdr:to>
      <xdr:col>27</xdr:col>
      <xdr:colOff>371475</xdr:colOff>
      <xdr:row>11</xdr:row>
      <xdr:rowOff>19049</xdr:rowOff>
    </xdr:to>
    <xdr:pic>
      <xdr:nvPicPr>
        <xdr:cNvPr id="3" name="Graphic 2">
          <a:extLst>
            <a:ext uri="{FF2B5EF4-FFF2-40B4-BE49-F238E27FC236}">
              <a16:creationId xmlns:a16="http://schemas.microsoft.com/office/drawing/2014/main" id="{12D12E9B-22D9-442B-BD22-28553A3CF87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3192125" y="295274"/>
          <a:ext cx="3638550" cy="1819275"/>
        </a:xfrm>
        <a:prstGeom prst="rect">
          <a:avLst/>
        </a:prstGeom>
      </xdr:spPr>
    </xdr:pic>
    <xdr:clientData/>
  </xdr:twoCellAnchor>
  <xdr:twoCellAnchor editAs="oneCell">
    <xdr:from>
      <xdr:col>22</xdr:col>
      <xdr:colOff>257175</xdr:colOff>
      <xdr:row>24</xdr:row>
      <xdr:rowOff>161925</xdr:rowOff>
    </xdr:from>
    <xdr:to>
      <xdr:col>27</xdr:col>
      <xdr:colOff>66675</xdr:colOff>
      <xdr:row>33</xdr:row>
      <xdr:rowOff>47625</xdr:rowOff>
    </xdr:to>
    <xdr:pic>
      <xdr:nvPicPr>
        <xdr:cNvPr id="5" name="Picture 4">
          <a:extLst>
            <a:ext uri="{FF2B5EF4-FFF2-40B4-BE49-F238E27FC236}">
              <a16:creationId xmlns:a16="http://schemas.microsoft.com/office/drawing/2014/main" id="{FBA2BF95-BE8D-4C40-96B1-E7A23C32ADF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3668375" y="5915025"/>
          <a:ext cx="2857500" cy="1600200"/>
        </a:xfrm>
        <a:prstGeom prst="rect">
          <a:avLst/>
        </a:prstGeom>
      </xdr:spPr>
    </xdr:pic>
    <xdr:clientData/>
  </xdr:twoCellAnchor>
  <xdr:twoCellAnchor editAs="oneCell">
    <xdr:from>
      <xdr:col>9</xdr:col>
      <xdr:colOff>0</xdr:colOff>
      <xdr:row>3</xdr:row>
      <xdr:rowOff>0</xdr:rowOff>
    </xdr:from>
    <xdr:to>
      <xdr:col>18</xdr:col>
      <xdr:colOff>228600</xdr:colOff>
      <xdr:row>6</xdr:row>
      <xdr:rowOff>38100</xdr:rowOff>
    </xdr:to>
    <xdr:pic>
      <xdr:nvPicPr>
        <xdr:cNvPr id="7" name="Picture 6">
          <a:extLst>
            <a:ext uri="{FF2B5EF4-FFF2-40B4-BE49-F238E27FC236}">
              <a16:creationId xmlns:a16="http://schemas.microsoft.com/office/drawing/2014/main" id="{8777033A-BFFC-4C1B-919E-1A90956848A7}"/>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5486400" y="571500"/>
          <a:ext cx="5715000" cy="609600"/>
        </a:xfrm>
        <a:prstGeom prst="rect">
          <a:avLst/>
        </a:prstGeom>
      </xdr:spPr>
    </xdr:pic>
    <xdr:clientData/>
  </xdr:twoCellAnchor>
  <xdr:twoCellAnchor editAs="oneCell">
    <xdr:from>
      <xdr:col>1</xdr:col>
      <xdr:colOff>247650</xdr:colOff>
      <xdr:row>1</xdr:row>
      <xdr:rowOff>47625</xdr:rowOff>
    </xdr:from>
    <xdr:to>
      <xdr:col>4</xdr:col>
      <xdr:colOff>546378</xdr:colOff>
      <xdr:row>11</xdr:row>
      <xdr:rowOff>180975</xdr:rowOff>
    </xdr:to>
    <xdr:pic>
      <xdr:nvPicPr>
        <xdr:cNvPr id="9" name="Picture 8">
          <a:extLst>
            <a:ext uri="{FF2B5EF4-FFF2-40B4-BE49-F238E27FC236}">
              <a16:creationId xmlns:a16="http://schemas.microsoft.com/office/drawing/2014/main" id="{6F9933B4-613B-42B5-A36D-E8BB0742161C}"/>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857250" y="238125"/>
          <a:ext cx="2127528" cy="20383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H:\BACKUPS\BACKUP210321\ALANS\Work\ANGUILLA_WB_2020\METADATA\AnguillaDisasterMetadataCatalogue_v2TEST.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RONT PAGE"/>
      <sheetName val="MAIN"/>
      <sheetName val="GEOGRAPHIC"/>
      <sheetName val="STATISTICAL"/>
      <sheetName val="METADATA LOG "/>
      <sheetName val=""/>
      <sheetName val="STATS_VARIABLES"/>
      <sheetName val="CONTACTS"/>
      <sheetName val="LOOK UP LISTS"/>
      <sheetName val="REPORTS"/>
      <sheetName val="SENDAI MAPPING"/>
      <sheetName val="NEW RECORD"/>
      <sheetName val="DATA TO BE IDENTIFIED"/>
      <sheetName val="DATA EXPORT"/>
      <sheetName val="DEFINITIONS"/>
      <sheetName val="OTHER DATA SEEN"/>
      <sheetName val="AnguillaDisasterMetadataCatalog"/>
    </sheetNames>
    <sheetDataSet>
      <sheetData sheetId="0" refreshError="1"/>
      <sheetData sheetId="1">
        <row r="5">
          <cell r="B5" t="str">
            <v>Affected Populations</v>
          </cell>
        </row>
        <row r="6">
          <cell r="B6" t="str">
            <v>Agricultural Statistics</v>
          </cell>
        </row>
        <row r="7">
          <cell r="B7" t="str">
            <v>Airport</v>
          </cell>
        </row>
        <row r="8">
          <cell r="B8" t="str">
            <v>Aquifer</v>
          </cell>
        </row>
        <row r="9">
          <cell r="B9" t="str">
            <v>Buildings</v>
          </cell>
        </row>
        <row r="10">
          <cell r="B10" t="str">
            <v>Bus Stops</v>
          </cell>
        </row>
        <row r="11">
          <cell r="B11" t="str">
            <v>Coastal Resource Inventory</v>
          </cell>
        </row>
        <row r="12">
          <cell r="B12" t="str">
            <v>DANA Assessment</v>
          </cell>
        </row>
        <row r="13">
          <cell r="B13" t="str">
            <v>Desalination Plants</v>
          </cell>
        </row>
        <row r="14">
          <cell r="B14" t="str">
            <v>Displaced Populations</v>
          </cell>
        </row>
        <row r="15">
          <cell r="B15" t="str">
            <v>Districts</v>
          </cell>
        </row>
        <row r="16">
          <cell r="B16" t="str">
            <v>DRR Spending</v>
          </cell>
        </row>
        <row r="17">
          <cell r="B17" t="str">
            <v>Ecosystems Baseline</v>
          </cell>
        </row>
        <row r="18">
          <cell r="B18" t="str">
            <v>Education Establishments</v>
          </cell>
        </row>
        <row r="19">
          <cell r="B19" t="str">
            <v>Electricity HV Wires</v>
          </cell>
        </row>
        <row r="20">
          <cell r="B20" t="str">
            <v>Electricity LV Wires</v>
          </cell>
        </row>
        <row r="21">
          <cell r="B21" t="str">
            <v>Electricity Poles</v>
          </cell>
        </row>
        <row r="22">
          <cell r="B22" t="str">
            <v>Electricity Power Generators</v>
          </cell>
        </row>
        <row r="23">
          <cell r="B23" t="str">
            <v>Contours</v>
          </cell>
        </row>
        <row r="24">
          <cell r="B24" t="str">
            <v>Labour Statistics</v>
          </cell>
        </row>
        <row r="25">
          <cell r="B25" t="str">
            <v>Enumeration Districts</v>
          </cell>
        </row>
        <row r="26">
          <cell r="B26" t="str">
            <v>Environmental Assessment</v>
          </cell>
        </row>
        <row r="28">
          <cell r="B28" t="str">
            <v>Ferry Docks/Jetties</v>
          </cell>
        </row>
        <row r="29">
          <cell r="B29" t="str">
            <v>Fish Catch Baseline</v>
          </cell>
        </row>
        <row r="30">
          <cell r="B30" t="str">
            <v>Fish Stock Baseline</v>
          </cell>
        </row>
        <row r="31">
          <cell r="B31" t="str">
            <v>Flood risk</v>
          </cell>
        </row>
        <row r="32">
          <cell r="B32" t="str">
            <v>General Features</v>
          </cell>
        </row>
        <row r="33">
          <cell r="B33" t="str">
            <v>Gross Domestic Product</v>
          </cell>
        </row>
        <row r="34">
          <cell r="B34" t="str">
            <v>Health Facilities</v>
          </cell>
        </row>
        <row r="35">
          <cell r="B35" t="str">
            <v>Historical Register</v>
          </cell>
        </row>
        <row r="36">
          <cell r="B36" t="str">
            <v>Household Economic Survey</v>
          </cell>
        </row>
        <row r="37">
          <cell r="B37" t="str">
            <v>Housing and Household Indicators</v>
          </cell>
        </row>
        <row r="38">
          <cell r="B38" t="str">
            <v>Household Readiness Survey</v>
          </cell>
        </row>
        <row r="39">
          <cell r="B39" t="str">
            <v>Household with backup food and water</v>
          </cell>
        </row>
        <row r="40">
          <cell r="B40" t="str">
            <v>Households with Emergency plan</v>
          </cell>
        </row>
        <row r="41">
          <cell r="B41" t="str">
            <v>ICT Statistics</v>
          </cell>
        </row>
        <row r="42">
          <cell r="B42" t="str">
            <v>Impacts of fauna and flora</v>
          </cell>
        </row>
        <row r="43">
          <cell r="B43" t="str">
            <v>Impacts on Marine Base</v>
          </cell>
        </row>
        <row r="44">
          <cell r="B44" t="str">
            <v>Natural Capital Assessment</v>
          </cell>
        </row>
        <row r="45">
          <cell r="B45" t="str">
            <v>Proposed Land Use</v>
          </cell>
        </row>
        <row r="46">
          <cell r="B46" t="str">
            <v>Liquefaction Zone</v>
          </cell>
        </row>
        <row r="47">
          <cell r="B47" t="str">
            <v>Median Houshold Disposable income</v>
          </cell>
        </row>
        <row r="48">
          <cell r="B48" t="str">
            <v>National Accounts</v>
          </cell>
        </row>
        <row r="49">
          <cell r="B49" t="str">
            <v>Placenames</v>
          </cell>
        </row>
        <row r="50">
          <cell r="B50" t="str">
            <v>Numbers in Shelters</v>
          </cell>
        </row>
        <row r="51">
          <cell r="B51" t="str">
            <v>Numbers of people evacuated</v>
          </cell>
        </row>
        <row r="52">
          <cell r="B52" t="str">
            <v>Numbers receiving aid</v>
          </cell>
        </row>
        <row r="53">
          <cell r="B53" t="str">
            <v>Population Census</v>
          </cell>
        </row>
        <row r="54">
          <cell r="B54" t="str">
            <v>Reach of Early warning systems</v>
          </cell>
        </row>
        <row r="55">
          <cell r="B55" t="str">
            <v>Register of Disasters</v>
          </cell>
        </row>
        <row r="56">
          <cell r="B56" t="str">
            <v>Rights of way</v>
          </cell>
        </row>
        <row r="57">
          <cell r="B57" t="str">
            <v>Roads</v>
          </cell>
        </row>
        <row r="58">
          <cell r="B58" t="str">
            <v>Salt Ponds</v>
          </cell>
        </row>
        <row r="59">
          <cell r="B59" t="str">
            <v>Shelters</v>
          </cell>
        </row>
        <row r="60">
          <cell r="B60" t="str">
            <v>Storm Surge</v>
          </cell>
        </row>
        <row r="61">
          <cell r="B61" t="str">
            <v>Tourism Facilities</v>
          </cell>
        </row>
        <row r="62">
          <cell r="B62" t="str">
            <v>Transformers</v>
          </cell>
        </row>
        <row r="63">
          <cell r="B63" t="str">
            <v>Land Cover</v>
          </cell>
        </row>
        <row r="64">
          <cell r="B64" t="str">
            <v>Water Pipes</v>
          </cell>
        </row>
        <row r="65">
          <cell r="B65" t="str">
            <v>Water Pumps</v>
          </cell>
        </row>
        <row r="66">
          <cell r="B66" t="str">
            <v>Water Tanks/Reservoirs</v>
          </cell>
        </row>
        <row r="67">
          <cell r="B67" t="str">
            <v>Agricultural Impacts</v>
          </cell>
        </row>
        <row r="68">
          <cell r="B68" t="str">
            <v>Loss of water resources</v>
          </cell>
        </row>
        <row r="69">
          <cell r="B69" t="str">
            <v>Critical Facilities</v>
          </cell>
        </row>
        <row r="70">
          <cell r="B70" t="str">
            <v>Solid Waste</v>
          </cell>
        </row>
        <row r="71">
          <cell r="B71" t="str">
            <v>Protected Areas</v>
          </cell>
        </row>
        <row r="72">
          <cell r="B72" t="str">
            <v>Digital Terrain Model</v>
          </cell>
        </row>
        <row r="73">
          <cell r="B73" t="str">
            <v>Bathymetry</v>
          </cell>
        </row>
        <row r="74">
          <cell r="B74" t="str">
            <v>Migration</v>
          </cell>
        </row>
        <row r="75">
          <cell r="B75" t="str">
            <v>Health Statistics</v>
          </cell>
        </row>
        <row r="76">
          <cell r="B76" t="str">
            <v>Living Conditions</v>
          </cell>
        </row>
        <row r="77">
          <cell r="B77" t="str">
            <v>ICT Inventory</v>
          </cell>
        </row>
        <row r="78">
          <cell r="B78" t="str">
            <v>Turtle Beaches</v>
          </cell>
        </row>
        <row r="79">
          <cell r="B79" t="str">
            <v>Water Access Points</v>
          </cell>
        </row>
        <row r="80">
          <cell r="B80" t="str">
            <v>XTBC</v>
          </cell>
        </row>
        <row r="81">
          <cell r="B81" t="str">
            <v>XTBC</v>
          </cell>
        </row>
        <row r="82">
          <cell r="B82" t="str">
            <v>XTBC</v>
          </cell>
        </row>
        <row r="83">
          <cell r="B83" t="str">
            <v>XTBC</v>
          </cell>
        </row>
        <row r="84">
          <cell r="B84" t="str">
            <v>XTBC</v>
          </cell>
        </row>
        <row r="85">
          <cell r="B85" t="str">
            <v>XTBC</v>
          </cell>
        </row>
        <row r="86">
          <cell r="B86" t="str">
            <v>XTBC</v>
          </cell>
        </row>
        <row r="87">
          <cell r="B87" t="str">
            <v>XTBC</v>
          </cell>
        </row>
        <row r="88">
          <cell r="B88" t="str">
            <v>XTBC</v>
          </cell>
        </row>
        <row r="89">
          <cell r="B89" t="str">
            <v>XTBC</v>
          </cell>
        </row>
        <row r="90">
          <cell r="B90" t="str">
            <v>XTBC</v>
          </cell>
        </row>
        <row r="91">
          <cell r="B91" t="str">
            <v>XTBC</v>
          </cell>
        </row>
        <row r="92">
          <cell r="B92" t="str">
            <v>XTBC</v>
          </cell>
        </row>
        <row r="93">
          <cell r="B93" t="str">
            <v>XTBC</v>
          </cell>
        </row>
        <row r="94">
          <cell r="B94" t="str">
            <v>XTBC</v>
          </cell>
        </row>
        <row r="95">
          <cell r="B95" t="str">
            <v>XTBC</v>
          </cell>
        </row>
        <row r="96">
          <cell r="B96" t="str">
            <v>XTBC</v>
          </cell>
        </row>
        <row r="97">
          <cell r="B97" t="str">
            <v>XTBC</v>
          </cell>
        </row>
        <row r="98">
          <cell r="B98" t="str">
            <v>XTBC</v>
          </cell>
        </row>
        <row r="99">
          <cell r="B99" t="str">
            <v>XTBC</v>
          </cell>
        </row>
        <row r="100">
          <cell r="B100" t="str">
            <v>XTBC</v>
          </cell>
        </row>
        <row r="101">
          <cell r="B101" t="str">
            <v>XTBC</v>
          </cell>
        </row>
        <row r="102">
          <cell r="B102" t="str">
            <v>XTBC</v>
          </cell>
        </row>
        <row r="103">
          <cell r="B103" t="str">
            <v>XTBC</v>
          </cell>
        </row>
        <row r="104">
          <cell r="B104" t="str">
            <v>XTBC</v>
          </cell>
        </row>
        <row r="105">
          <cell r="B105" t="str">
            <v>XTBC</v>
          </cell>
        </row>
        <row r="106">
          <cell r="B106" t="str">
            <v>XTBC</v>
          </cell>
        </row>
        <row r="107">
          <cell r="B107" t="str">
            <v>XTBC</v>
          </cell>
        </row>
        <row r="108">
          <cell r="B108" t="str">
            <v>XTBC</v>
          </cell>
        </row>
        <row r="109">
          <cell r="B109" t="str">
            <v>XTBC</v>
          </cell>
        </row>
        <row r="110">
          <cell r="B110" t="str">
            <v>XTBC</v>
          </cell>
        </row>
        <row r="111">
          <cell r="B111" t="str">
            <v>XTBC</v>
          </cell>
        </row>
        <row r="112">
          <cell r="B112" t="str">
            <v>XTBC</v>
          </cell>
        </row>
        <row r="113">
          <cell r="B113" t="str">
            <v>XTBC</v>
          </cell>
        </row>
        <row r="114">
          <cell r="B114" t="str">
            <v>XTBC</v>
          </cell>
        </row>
        <row r="115">
          <cell r="B115" t="str">
            <v>XTBC</v>
          </cell>
        </row>
        <row r="116">
          <cell r="B116" t="str">
            <v>XTBC</v>
          </cell>
        </row>
        <row r="117">
          <cell r="B117" t="str">
            <v>XTBC</v>
          </cell>
        </row>
        <row r="118">
          <cell r="B118" t="str">
            <v>XTBC</v>
          </cell>
        </row>
        <row r="119">
          <cell r="B119" t="str">
            <v>XTBC</v>
          </cell>
        </row>
        <row r="120">
          <cell r="B120" t="str">
            <v>XTBC</v>
          </cell>
        </row>
        <row r="121">
          <cell r="B121" t="str">
            <v>XTBC</v>
          </cell>
        </row>
        <row r="122">
          <cell r="B122" t="str">
            <v>XTBC</v>
          </cell>
        </row>
        <row r="123">
          <cell r="B123" t="str">
            <v>XTBC</v>
          </cell>
        </row>
        <row r="124">
          <cell r="B124" t="str">
            <v>XTBC</v>
          </cell>
        </row>
        <row r="125">
          <cell r="B125" t="str">
            <v>XTBC</v>
          </cell>
        </row>
        <row r="126">
          <cell r="B126" t="str">
            <v>XTBC</v>
          </cell>
        </row>
        <row r="127">
          <cell r="B127" t="str">
            <v>XTBC</v>
          </cell>
        </row>
        <row r="128">
          <cell r="B128" t="str">
            <v>XTBC</v>
          </cell>
        </row>
        <row r="129">
          <cell r="B129" t="str">
            <v>XTBC</v>
          </cell>
        </row>
        <row r="130">
          <cell r="B130" t="str">
            <v>XTBC</v>
          </cell>
        </row>
        <row r="131">
          <cell r="B131" t="str">
            <v>XTBC</v>
          </cell>
        </row>
        <row r="132">
          <cell r="B132" t="str">
            <v>XTBC</v>
          </cell>
        </row>
        <row r="133">
          <cell r="B133" t="str">
            <v>XTBC</v>
          </cell>
        </row>
        <row r="134">
          <cell r="B134" t="str">
            <v>XTBC</v>
          </cell>
        </row>
        <row r="135">
          <cell r="B135" t="str">
            <v>XTBC</v>
          </cell>
        </row>
        <row r="136">
          <cell r="B136" t="str">
            <v>XTBC</v>
          </cell>
        </row>
        <row r="137">
          <cell r="B137" t="str">
            <v>XTBC</v>
          </cell>
        </row>
        <row r="138">
          <cell r="B138" t="str">
            <v>XTBC</v>
          </cell>
        </row>
        <row r="139">
          <cell r="B139" t="str">
            <v>XTBC</v>
          </cell>
        </row>
        <row r="140">
          <cell r="B140" t="str">
            <v>XTBC</v>
          </cell>
        </row>
        <row r="141">
          <cell r="B141" t="str">
            <v>XTBC</v>
          </cell>
        </row>
        <row r="142">
          <cell r="B142" t="str">
            <v>XTBC</v>
          </cell>
        </row>
        <row r="143">
          <cell r="B143" t="str">
            <v>XTBC</v>
          </cell>
        </row>
        <row r="144">
          <cell r="B144" t="str">
            <v>XTBC</v>
          </cell>
        </row>
        <row r="145">
          <cell r="B145" t="str">
            <v>XTBC</v>
          </cell>
        </row>
        <row r="146">
          <cell r="B146" t="str">
            <v>XTBC</v>
          </cell>
        </row>
        <row r="147">
          <cell r="B147" t="str">
            <v>XTBC</v>
          </cell>
        </row>
        <row r="148">
          <cell r="B148" t="str">
            <v>XTBC</v>
          </cell>
        </row>
        <row r="149">
          <cell r="B149" t="str">
            <v>XTBC</v>
          </cell>
        </row>
        <row r="150">
          <cell r="B150" t="str">
            <v>XTBC</v>
          </cell>
        </row>
        <row r="151">
          <cell r="B151" t="str">
            <v>XTBC</v>
          </cell>
        </row>
        <row r="152">
          <cell r="B152" t="str">
            <v>XTBC</v>
          </cell>
        </row>
        <row r="153">
          <cell r="B153" t="str">
            <v>XTBC</v>
          </cell>
        </row>
        <row r="154">
          <cell r="B154" t="str">
            <v>XTBC</v>
          </cell>
        </row>
        <row r="155">
          <cell r="B155" t="str">
            <v>XTBC</v>
          </cell>
        </row>
        <row r="156">
          <cell r="B156" t="str">
            <v>XTBC</v>
          </cell>
        </row>
        <row r="157">
          <cell r="B157" t="str">
            <v>XTBC</v>
          </cell>
        </row>
        <row r="158">
          <cell r="B158" t="str">
            <v>XTBC</v>
          </cell>
        </row>
        <row r="159">
          <cell r="B159" t="str">
            <v>XTBC</v>
          </cell>
        </row>
        <row r="160">
          <cell r="B160" t="str">
            <v>XTBC</v>
          </cell>
        </row>
        <row r="161">
          <cell r="B161" t="str">
            <v>XTBC</v>
          </cell>
        </row>
        <row r="162">
          <cell r="B162" t="str">
            <v>XTBC</v>
          </cell>
        </row>
        <row r="163">
          <cell r="B163" t="str">
            <v>XTBC</v>
          </cell>
        </row>
        <row r="164">
          <cell r="B164" t="str">
            <v>XTBC</v>
          </cell>
        </row>
        <row r="165">
          <cell r="B165" t="str">
            <v>XTBC</v>
          </cell>
        </row>
        <row r="166">
          <cell r="B166" t="str">
            <v>XTBC</v>
          </cell>
        </row>
        <row r="167">
          <cell r="B167" t="str">
            <v>XTBC</v>
          </cell>
        </row>
        <row r="168">
          <cell r="B168" t="str">
            <v>XTBC</v>
          </cell>
        </row>
        <row r="169">
          <cell r="B169" t="str">
            <v>XTBC</v>
          </cell>
        </row>
        <row r="170">
          <cell r="B170" t="str">
            <v>XTBC</v>
          </cell>
        </row>
        <row r="171">
          <cell r="B171" t="str">
            <v>XTBC</v>
          </cell>
        </row>
        <row r="172">
          <cell r="B172" t="str">
            <v>XTBC</v>
          </cell>
        </row>
        <row r="173">
          <cell r="B173" t="str">
            <v>XTBC</v>
          </cell>
        </row>
        <row r="174">
          <cell r="B174" t="str">
            <v>XTBC</v>
          </cell>
        </row>
        <row r="175">
          <cell r="B175" t="str">
            <v>XTBC</v>
          </cell>
        </row>
        <row r="176">
          <cell r="B176" t="str">
            <v>XTBC</v>
          </cell>
        </row>
        <row r="177">
          <cell r="B177" t="str">
            <v>XTBC</v>
          </cell>
        </row>
        <row r="178">
          <cell r="B178" t="str">
            <v>XTBC</v>
          </cell>
        </row>
        <row r="179">
          <cell r="B179" t="str">
            <v>XTBC</v>
          </cell>
        </row>
        <row r="180">
          <cell r="B180" t="str">
            <v>XTBC</v>
          </cell>
        </row>
        <row r="181">
          <cell r="B181" t="str">
            <v>XTBC</v>
          </cell>
        </row>
        <row r="182">
          <cell r="B182" t="str">
            <v>XTBC</v>
          </cell>
        </row>
        <row r="183">
          <cell r="B183" t="str">
            <v>XTBC</v>
          </cell>
        </row>
        <row r="184">
          <cell r="B184" t="str">
            <v>XTBC</v>
          </cell>
        </row>
        <row r="185">
          <cell r="B185" t="str">
            <v>XTBC</v>
          </cell>
        </row>
        <row r="186">
          <cell r="B186" t="str">
            <v>XTBC</v>
          </cell>
        </row>
        <row r="187">
          <cell r="B187" t="str">
            <v>XTBC</v>
          </cell>
        </row>
        <row r="188">
          <cell r="B188" t="str">
            <v>XTBC</v>
          </cell>
        </row>
        <row r="189">
          <cell r="B189" t="str">
            <v>XTBC</v>
          </cell>
        </row>
        <row r="190">
          <cell r="B190" t="str">
            <v>XTBC</v>
          </cell>
        </row>
        <row r="191">
          <cell r="B191" t="str">
            <v>XTBC</v>
          </cell>
        </row>
        <row r="192">
          <cell r="B192" t="str">
            <v>XTBC</v>
          </cell>
        </row>
        <row r="193">
          <cell r="B193" t="str">
            <v>XTBC</v>
          </cell>
        </row>
        <row r="194">
          <cell r="B194" t="str">
            <v>XTBC</v>
          </cell>
        </row>
        <row r="195">
          <cell r="B195" t="str">
            <v>XTBC</v>
          </cell>
        </row>
        <row r="196">
          <cell r="B196" t="str">
            <v>XTBC</v>
          </cell>
        </row>
        <row r="197">
          <cell r="B197" t="str">
            <v>XTBC</v>
          </cell>
        </row>
        <row r="198">
          <cell r="B198" t="str">
            <v>XTBC</v>
          </cell>
        </row>
        <row r="199">
          <cell r="B199" t="str">
            <v>XTBC</v>
          </cell>
        </row>
        <row r="200">
          <cell r="B200" t="str">
            <v>XTBC</v>
          </cell>
        </row>
        <row r="201">
          <cell r="B201" t="str">
            <v>XTBC</v>
          </cell>
        </row>
        <row r="202">
          <cell r="B202" t="str">
            <v>XTBC</v>
          </cell>
        </row>
        <row r="203">
          <cell r="B203" t="str">
            <v>XTBC</v>
          </cell>
        </row>
        <row r="204">
          <cell r="B204" t="str">
            <v>XTBC</v>
          </cell>
        </row>
        <row r="205">
          <cell r="B205" t="str">
            <v>XTBC</v>
          </cell>
        </row>
        <row r="206">
          <cell r="B206" t="str">
            <v>XTBC</v>
          </cell>
        </row>
        <row r="207">
          <cell r="B207" t="str">
            <v>XTBC</v>
          </cell>
        </row>
        <row r="208">
          <cell r="B208" t="str">
            <v>XTBC</v>
          </cell>
        </row>
        <row r="209">
          <cell r="B209" t="str">
            <v>XTBC</v>
          </cell>
        </row>
        <row r="210">
          <cell r="B210" t="str">
            <v>XTBC</v>
          </cell>
        </row>
        <row r="211">
          <cell r="B211" t="str">
            <v>XTBC</v>
          </cell>
        </row>
        <row r="212">
          <cell r="B212" t="str">
            <v>XTBC</v>
          </cell>
        </row>
        <row r="213">
          <cell r="B213" t="str">
            <v>XTBC</v>
          </cell>
        </row>
        <row r="214">
          <cell r="B214" t="str">
            <v>XTBC</v>
          </cell>
        </row>
        <row r="215">
          <cell r="B215" t="str">
            <v>XTBC</v>
          </cell>
        </row>
        <row r="216">
          <cell r="B216" t="str">
            <v>XTBC</v>
          </cell>
        </row>
        <row r="217">
          <cell r="B217" t="str">
            <v>XTBC</v>
          </cell>
        </row>
        <row r="218">
          <cell r="B218" t="str">
            <v>XTBC</v>
          </cell>
        </row>
        <row r="219">
          <cell r="B219" t="str">
            <v>XTBC</v>
          </cell>
        </row>
        <row r="220">
          <cell r="B220" t="str">
            <v>XTBC</v>
          </cell>
        </row>
        <row r="221">
          <cell r="B221" t="str">
            <v>XTBC</v>
          </cell>
        </row>
        <row r="222">
          <cell r="B222" t="str">
            <v>XTBC</v>
          </cell>
        </row>
        <row r="223">
          <cell r="B223" t="str">
            <v>XTBC</v>
          </cell>
        </row>
        <row r="224">
          <cell r="B224" t="str">
            <v>XTBC</v>
          </cell>
        </row>
        <row r="225">
          <cell r="B225" t="str">
            <v>XTBC</v>
          </cell>
        </row>
        <row r="226">
          <cell r="B226" t="str">
            <v>XTBC</v>
          </cell>
        </row>
        <row r="227">
          <cell r="B227" t="str">
            <v>XTBC</v>
          </cell>
        </row>
        <row r="228">
          <cell r="B228" t="str">
            <v>XTBC</v>
          </cell>
        </row>
        <row r="229">
          <cell r="B229" t="str">
            <v>XTBC</v>
          </cell>
        </row>
        <row r="230">
          <cell r="B230" t="str">
            <v>XTBC</v>
          </cell>
        </row>
        <row r="231">
          <cell r="B231" t="str">
            <v>XTBC</v>
          </cell>
        </row>
        <row r="232">
          <cell r="B232" t="str">
            <v>XTBC</v>
          </cell>
        </row>
        <row r="233">
          <cell r="B233" t="str">
            <v>XTBC</v>
          </cell>
        </row>
        <row r="234">
          <cell r="B234" t="str">
            <v>XTBC</v>
          </cell>
        </row>
        <row r="235">
          <cell r="B235" t="str">
            <v>XTBC</v>
          </cell>
        </row>
        <row r="236">
          <cell r="B236" t="str">
            <v>XTBC</v>
          </cell>
        </row>
        <row r="237">
          <cell r="B237" t="str">
            <v>XTBC</v>
          </cell>
        </row>
        <row r="238">
          <cell r="B238" t="str">
            <v>XTBC</v>
          </cell>
        </row>
        <row r="239">
          <cell r="B239" t="str">
            <v>XTBC</v>
          </cell>
        </row>
        <row r="240">
          <cell r="B240" t="str">
            <v>XTBC</v>
          </cell>
        </row>
        <row r="241">
          <cell r="B241" t="str">
            <v>XTBC</v>
          </cell>
        </row>
        <row r="242">
          <cell r="B242" t="str">
            <v>XTBC</v>
          </cell>
        </row>
        <row r="243">
          <cell r="B243" t="str">
            <v>XTBC</v>
          </cell>
        </row>
        <row r="244">
          <cell r="B244" t="str">
            <v>XTBC</v>
          </cell>
        </row>
        <row r="245">
          <cell r="B245" t="str">
            <v>XTBC</v>
          </cell>
        </row>
        <row r="246">
          <cell r="B246" t="str">
            <v>XTBC</v>
          </cell>
        </row>
        <row r="247">
          <cell r="B247" t="str">
            <v>XTBC</v>
          </cell>
        </row>
        <row r="248">
          <cell r="B248" t="str">
            <v>XTBC</v>
          </cell>
        </row>
        <row r="249">
          <cell r="B249" t="str">
            <v>XTBC</v>
          </cell>
        </row>
        <row r="250">
          <cell r="B250" t="str">
            <v>XTBC</v>
          </cell>
        </row>
        <row r="251">
          <cell r="B251" t="str">
            <v>XTBC</v>
          </cell>
        </row>
        <row r="252">
          <cell r="B252" t="str">
            <v>XTBC</v>
          </cell>
        </row>
        <row r="253">
          <cell r="B253" t="str">
            <v>XTBC</v>
          </cell>
        </row>
        <row r="254">
          <cell r="B254" t="str">
            <v>XTBC</v>
          </cell>
        </row>
      </sheetData>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lan Mills" refreshedDate="44281.418813078701" createdVersion="6" refreshedVersion="6" minRefreshableVersion="3" recordCount="250" xr:uid="{90CBECDB-55AB-4E07-A0A2-D64BCEEF6446}">
  <cacheSource type="worksheet">
    <worksheetSource name="tbl_Metadata_Main"/>
  </cacheSource>
  <cacheFields count="52">
    <cacheField name="Unique Identifier " numFmtId="0">
      <sharedItems containsSemiMixedTypes="0" containsString="0" containsNumber="1" containsInteger="1" minValue="1" maxValue="250"/>
    </cacheField>
    <cacheField name="Title " numFmtId="0">
      <sharedItems containsBlank="1"/>
    </cacheField>
    <cacheField name="Alternative Title " numFmtId="0">
      <sharedItems containsBlank="1"/>
    </cacheField>
    <cacheField name="Abstract " numFmtId="0">
      <sharedItems containsBlank="1" longText="1"/>
    </cacheField>
    <cacheField name="Description " numFmtId="0">
      <sharedItems containsBlank="1" longText="1"/>
    </cacheField>
    <cacheField name="Bibliographic Citation " numFmtId="0">
      <sharedItems containsBlank="1"/>
    </cacheField>
    <cacheField name="Creator " numFmtId="0">
      <sharedItems containsBlank="1" count="19">
        <m/>
        <s v="Agriculture Unit"/>
        <s v="Department of Physical Planning"/>
        <s v="Fisheries Unit"/>
        <s v="Environment Unit, Department of Natural Resources"/>
        <s v="Caribbean Disaster and Emergency Management Agency"/>
        <s v="Department of Disaster Management"/>
        <s v="Anguilla Electric"/>
        <s v="National Statistics Department"/>
        <s v="Anguilla National Trust"/>
        <s v="Department of Information Technology and E-Government Services"/>
        <s v="Joint Nature Conservancy Council"/>
        <s v="EM-DAT"/>
        <s v="Anguilla Hotel and Tourism Association"/>
        <s v="Environment Systems Ltd. "/>
        <s v="Princess Alexandra Hospital"/>
        <s v="Water Corporation of Anguilla"/>
        <s v="Ministry of Infrastructure, Communications, Information Technology and Natural Resources" u="1"/>
        <s v="Department of Infrastructure, Communications, Information Technology and Natural Resources" u="1"/>
      </sharedItems>
    </cacheField>
    <cacheField name="Contributor  " numFmtId="0">
      <sharedItems containsBlank="1"/>
    </cacheField>
    <cacheField name="Publisher " numFmtId="0">
      <sharedItems containsBlank="1"/>
    </cacheField>
    <cacheField name="Source " numFmtId="0">
      <sharedItems containsBlank="1"/>
    </cacheField>
    <cacheField name="Rights " numFmtId="0">
      <sharedItems containsBlank="1"/>
    </cacheField>
    <cacheField name="Rights Holder " numFmtId="0">
      <sharedItems containsBlank="1"/>
    </cacheField>
    <cacheField name="Provenance History " numFmtId="0">
      <sharedItems containsBlank="1" longText="1"/>
    </cacheField>
    <cacheField name="Period of Validity " numFmtId="0">
      <sharedItems containsBlank="1" containsMixedTypes="1" containsNumber="1" containsInteger="1" minValue="2006" maxValue="2017"/>
    </cacheField>
    <cacheField name="Date Created " numFmtId="14">
      <sharedItems containsNonDate="0" containsDate="1" containsString="0" containsBlank="1" minDate="1995-01-01T00:00:00" maxDate="2020-10-02T00:00:00"/>
    </cacheField>
    <cacheField name="Date Accepted " numFmtId="14">
      <sharedItems containsNonDate="0" containsDate="1" containsString="0" containsBlank="1" minDate="1995-01-01T00:00:00" maxDate="2021-03-12T00:00:00"/>
    </cacheField>
    <cacheField name="Date Copyrighted " numFmtId="14">
      <sharedItems containsNonDate="0" containsDate="1" containsString="0" containsBlank="1" minDate="1995-01-01T00:00:00" maxDate="2020-10-02T00:00:00"/>
    </cacheField>
    <cacheField name="Date Submitted  " numFmtId="14">
      <sharedItems containsNonDate="0" containsDate="1" containsString="0" containsBlank="1" minDate="1995-01-01T00:00:00" maxDate="2021-03-12T00:00:00"/>
    </cacheField>
    <cacheField name="Date Issued " numFmtId="14">
      <sharedItems containsNonDate="0" containsDate="1" containsString="0" containsBlank="1" minDate="1995-01-01T00:00:00" maxDate="2021-03-12T00:00:00"/>
    </cacheField>
    <cacheField name="Date Modified " numFmtId="0">
      <sharedItems containsNonDate="0" containsDate="1" containsString="0" containsBlank="1" minDate="2007-09-25T00:00:00" maxDate="2019-01-02T00:00:00"/>
    </cacheField>
    <cacheField name="Language " numFmtId="0">
      <sharedItems containsBlank="1"/>
    </cacheField>
    <cacheField name="Subject " numFmtId="0">
      <sharedItems containsBlank="1" count="13">
        <m/>
        <s v="economy"/>
        <s v="environment"/>
        <s v="society"/>
        <s v="boundaries"/>
        <s v="utilitiesCommunication"/>
        <s v="elevation"/>
        <s v="structure"/>
        <s v="planningCadastre"/>
        <s v="location"/>
        <s v="disaster"/>
        <s v="transportation"/>
        <s v="health"/>
      </sharedItems>
    </cacheField>
    <cacheField name="Keyword (s) " numFmtId="0">
      <sharedItems containsBlank="1" longText="1"/>
    </cacheField>
    <cacheField name="Format Type " numFmtId="0">
      <sharedItems containsBlank="1"/>
    </cacheField>
    <cacheField name="Official License " numFmtId="0">
      <sharedItems containsBlank="1"/>
    </cacheField>
    <cacheField name="Conforms To " numFmtId="0">
      <sharedItems containsBlank="1"/>
    </cacheField>
    <cacheField name="Format  " numFmtId="0">
      <sharedItems containsBlank="1"/>
    </cacheField>
    <cacheField name="Format Medium " numFmtId="0">
      <sharedItems containsBlank="1"/>
    </cacheField>
    <cacheField name="Online Location " numFmtId="0">
      <sharedItems containsBlank="1" count="12">
        <m/>
        <s v="http://statistics.gov.ai/StatisticsDept/AgricultureStatistics2_4_1"/>
        <s v="NA"/>
        <s v="https://unstats.un.org/unsd/demographic-social/census/documents/anguilla/AIA-2015-05-22.pdf"/>
        <s v="http://statistics.gov.ai/StatisticsDept/InformationSociety3_3_3"/>
        <s v="https://hub.jncc.gov.uk/assets/62e82176-5053-4733-bd05-e33b15bbf88c"/>
        <s v="http://statistics.gov.ai/StatisticsDept/NationalAccountsStatistics2_2"/>
        <s v="http://statistics.gov.ai/StatisticsDept/Population1_1"/>
        <s v="https://public.emdat.be/login"/>
        <s v="http://statistics.gov.ai/StatisticsDept/MigrationCitizenship1_2"/>
        <s v="http://statistics.gov.ai/StatisticsDept/Health1_6"/>
        <s v="http://statistics.gov.ai/StatisticsDept/LivingConditionsPoverty3_3_1"/>
      </sharedItems>
    </cacheField>
    <cacheField name="Offline Location " numFmtId="0">
      <sharedItems containsBlank="1" count="3">
        <m/>
        <s v="Physical Planning"/>
        <s v="Anguilla National Trust"/>
      </sharedItems>
    </cacheField>
    <cacheField name="Date Available " numFmtId="0">
      <sharedItems containsNonDate="0" containsDate="1" containsString="0" containsBlank="1" minDate="1995-05-01T00:00:00" maxDate="2021-03-13T00:00:00"/>
    </cacheField>
    <cacheField name="Transfer Size " numFmtId="2">
      <sharedItems containsBlank="1"/>
    </cacheField>
    <cacheField name="Specific Usage " numFmtId="0">
      <sharedItems containsBlank="1"/>
    </cacheField>
    <cacheField name="Audience  " numFmtId="0">
      <sharedItems containsBlank="1"/>
    </cacheField>
    <cacheField name="Access Rights " numFmtId="0">
      <sharedItems containsBlank="1"/>
    </cacheField>
    <cacheField name="Use Limitations " numFmtId="0">
      <sharedItems containsBlank="1"/>
    </cacheField>
    <cacheField name="Spatial Temporal Extent Constraints " numFmtId="0">
      <sharedItems containsBlank="1"/>
    </cacheField>
    <cacheField name="Constraint Graphic " numFmtId="0">
      <sharedItems containsNonDate="0" containsString="0" containsBlank="1"/>
    </cacheField>
    <cacheField name="Constraint Reference " numFmtId="0">
      <sharedItems containsNonDate="0" containsString="0" containsBlank="1"/>
    </cacheField>
    <cacheField name="Constraint Releasability " numFmtId="0">
      <sharedItems containsNonDate="0" containsString="0" containsBlank="1"/>
    </cacheField>
    <cacheField name="Use Protection Constraints " numFmtId="0">
      <sharedItems containsBlank="1"/>
    </cacheField>
    <cacheField name="Other Constraints " numFmtId="0">
      <sharedItems containsBlank="1"/>
    </cacheField>
    <cacheField name="Constraint Responsibility " numFmtId="0">
      <sharedItems containsBlank="1"/>
    </cacheField>
    <cacheField name="Accrual Method " numFmtId="0">
      <sharedItems containsBlank="1"/>
    </cacheField>
    <cacheField name="Accrual Periodicity " numFmtId="0">
      <sharedItems containsBlank="1"/>
    </cacheField>
    <cacheField name="Accrual Policy " numFmtId="0">
      <sharedItems containsBlank="1"/>
    </cacheField>
    <cacheField name="Coverage " numFmtId="0">
      <sharedItems containsBlank="1"/>
    </cacheField>
    <cacheField name="Extent  " numFmtId="0">
      <sharedItems containsBlank="1"/>
    </cacheField>
    <cacheField name="Temporal Characteristics " numFmtId="0">
      <sharedItems containsBlank="1"/>
    </cacheField>
    <cacheField name="Temporal Resolution " numFmtId="0">
      <sharedItems containsBlank="1"/>
    </cacheField>
    <cacheField name="Geographic Unit of Observation " numFmtId="0">
      <sharedItems containsBlank="1"/>
    </cacheField>
    <cacheField name="Unit of Analysis " numFmtId="0">
      <sharedItems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50">
  <r>
    <n v="1"/>
    <s v="Affected Populations"/>
    <m/>
    <s v="During different disasters"/>
    <m/>
    <m/>
    <x v="0"/>
    <m/>
    <m/>
    <m/>
    <m/>
    <m/>
    <m/>
    <m/>
    <m/>
    <m/>
    <m/>
    <m/>
    <m/>
    <m/>
    <m/>
    <x v="0"/>
    <m/>
    <m/>
    <m/>
    <m/>
    <m/>
    <m/>
    <x v="0"/>
    <x v="0"/>
    <m/>
    <m/>
    <m/>
    <m/>
    <m/>
    <m/>
    <m/>
    <m/>
    <m/>
    <m/>
    <m/>
    <m/>
    <m/>
    <m/>
    <m/>
    <m/>
    <m/>
    <m/>
    <m/>
    <m/>
    <m/>
    <m/>
  </r>
  <r>
    <n v="2"/>
    <s v="Agricultural Statistics"/>
    <s v="Agriculture"/>
    <s v="Agriculture, forestry, fisheries includes all agriculture, forestry and fishery related statistics. "/>
    <m/>
    <m/>
    <x v="1"/>
    <s v="Fisheries Unit"/>
    <s v="National Statistics Department"/>
    <m/>
    <m/>
    <s v="National Statistics Department"/>
    <m/>
    <s v="1994-2019"/>
    <d v="2020-10-01T00:00:00"/>
    <d v="2020-10-01T00:00:00"/>
    <d v="2020-10-01T00:00:00"/>
    <d v="2020-10-01T00:00:00"/>
    <d v="2020-10-01T00:00:00"/>
    <m/>
    <s v="eng"/>
    <x v="1"/>
    <s v="agriculture, forestry, livestock, cropping, economic, butchers, "/>
    <s v="Digital File"/>
    <s v="NA"/>
    <s v="Official Statistics"/>
    <s v="XLSX"/>
    <s v="HardDisk"/>
    <x v="1"/>
    <x v="0"/>
    <d v="2020-10-01T00:00:00"/>
    <s v="0.8 Mb"/>
    <s v="Baseline Productivity"/>
    <s v="All"/>
    <s v="Open Access"/>
    <s v="Crops - Discrepancies in total value figures are due to imperial tonnes being used in calculations instead of metric tonnes"/>
    <s v="For cropping only figures at national level.  For Agriculture available by district"/>
    <m/>
    <m/>
    <m/>
    <s v="None"/>
    <s v="Figures do not include Hydroponic produce"/>
    <m/>
    <s v="item creation"/>
    <s v="Annual"/>
    <m/>
    <s v="Anguilla, Annual, "/>
    <s v="Anguilla"/>
    <s v="Annual summaries"/>
    <s v="Annual"/>
    <s v="National (Cropping and Fisheries).  Districts (Livestock) "/>
    <s v="Commodity"/>
  </r>
  <r>
    <n v="3"/>
    <s v="Airport"/>
    <m/>
    <m/>
    <m/>
    <m/>
    <x v="0"/>
    <m/>
    <m/>
    <m/>
    <m/>
    <m/>
    <m/>
    <m/>
    <m/>
    <m/>
    <m/>
    <m/>
    <m/>
    <m/>
    <m/>
    <x v="0"/>
    <m/>
    <m/>
    <m/>
    <m/>
    <m/>
    <m/>
    <x v="0"/>
    <x v="0"/>
    <m/>
    <m/>
    <m/>
    <m/>
    <m/>
    <m/>
    <m/>
    <m/>
    <m/>
    <m/>
    <m/>
    <m/>
    <m/>
    <m/>
    <m/>
    <m/>
    <m/>
    <m/>
    <m/>
    <m/>
    <m/>
    <m/>
  </r>
  <r>
    <n v="4"/>
    <s v="Aquifer"/>
    <m/>
    <s v="Approximate limits of central island groundwater aquifer"/>
    <m/>
    <m/>
    <x v="2"/>
    <m/>
    <s v="Department of Physical Planning"/>
    <s v="Department of Physical Planning"/>
    <m/>
    <m/>
    <m/>
    <m/>
    <m/>
    <m/>
    <m/>
    <m/>
    <m/>
    <m/>
    <s v="eng"/>
    <x v="2"/>
    <s v="Aquifer, water, "/>
    <s v="Digital File"/>
    <m/>
    <m/>
    <s v="ArcInfo Coverage"/>
    <s v="HardDisk"/>
    <x v="0"/>
    <x v="1"/>
    <d v="2005-05-01T00:00:00"/>
    <s v="0.02 Mb"/>
    <s v="Background and Water management"/>
    <s v="Water Management"/>
    <s v="Permission from Government of Anguilla"/>
    <m/>
    <s v="Generalised extent of freshwater lens, only two dimensional representation; from 2005 "/>
    <m/>
    <m/>
    <m/>
    <s v="None"/>
    <s v="Very generalised feature"/>
    <s v="Physical Planning Department"/>
    <s v="item creation"/>
    <s v="None Planned"/>
    <s v="None"/>
    <s v="The Valley"/>
    <s v="The Valley"/>
    <s v="Single date"/>
    <s v="None"/>
    <s v="Feature"/>
    <s v="Not Applicable"/>
  </r>
  <r>
    <n v="5"/>
    <s v="Buildings"/>
    <m/>
    <s v="The buildings have been digitized in 3D on the aerial images, using stereo_models, in order to depict their footprint with a good accuracy and to measure their mean height. The makeup of the roof and walls of building has been filled according to what is visible on aerial images, and also with the help of some pictures taken on the ground by field surveyors"/>
    <m/>
    <m/>
    <x v="2"/>
    <m/>
    <s v="Department of Physical Planning"/>
    <m/>
    <m/>
    <s v="Department of Physical Planning"/>
    <m/>
    <m/>
    <d v="2015-11-24T00:00:00"/>
    <d v="2015-11-24T00:00:00"/>
    <d v="2015-11-24T00:00:00"/>
    <d v="2015-11-24T00:00:00"/>
    <d v="2015-11-24T00:00:00"/>
    <m/>
    <s v="eng"/>
    <x v="3"/>
    <s v="Buildings, Construction, "/>
    <s v="Digital File"/>
    <s v="NA"/>
    <s v="NA"/>
    <s v="SHP"/>
    <s v="HardDisk"/>
    <x v="0"/>
    <x v="1"/>
    <m/>
    <s v="4.08 Mb"/>
    <s v="Baseline Mapping"/>
    <s v="All"/>
    <s v="Permission from Government of Anguilla"/>
    <s v="None"/>
    <m/>
    <m/>
    <m/>
    <m/>
    <s v="None"/>
    <m/>
    <s v="Physical Planning Department"/>
    <s v="none specified"/>
    <s v="None Planned"/>
    <m/>
    <s v="Anguilla"/>
    <s v="Anguilla"/>
    <s v="Not Specified"/>
    <s v="Not Specified"/>
    <s v="Building"/>
    <s v="Not Applicable"/>
  </r>
  <r>
    <n v="6"/>
    <s v="Marine Parks"/>
    <m/>
    <s v="Marine parks of Anguilla as defined in law"/>
    <m/>
    <m/>
    <x v="3"/>
    <m/>
    <s v="Department of Physical Planning"/>
    <m/>
    <m/>
    <m/>
    <m/>
    <s v="2005-2021"/>
    <d v="2005-05-01T00:00:00"/>
    <d v="2005-05-01T00:00:00"/>
    <d v="2005-05-01T00:00:00"/>
    <d v="2005-05-01T00:00:00"/>
    <d v="2005-05-01T00:00:00"/>
    <m/>
    <s v="eng"/>
    <x v="4"/>
    <s v="Marine, Protected Area, Parks, Conservation"/>
    <s v="Digital File"/>
    <s v="NA"/>
    <s v="NA"/>
    <s v="SHP"/>
    <s v="HardDisk"/>
    <x v="0"/>
    <x v="1"/>
    <d v="2005-05-01T00:00:00"/>
    <s v="0.02 Mb"/>
    <s v="Environmental jurisdication, protection"/>
    <s v="Environmental and Marine"/>
    <s v="Permission from Government of Anguilla"/>
    <s v="Not to be used for navigation"/>
    <s v="Some checking of coordinates and status of offshore cays needs to be verified"/>
    <m/>
    <m/>
    <m/>
    <s v="None"/>
    <m/>
    <s v="Fisheries Unit"/>
    <s v="item creation"/>
    <s v="None Planned"/>
    <s v="None"/>
    <s v="Anguilla including Outer Islands"/>
    <s v="Anguilla and Outer Islands"/>
    <s v="Single date"/>
    <s v="None"/>
    <s v="Protected Area"/>
    <s v="Protected Area"/>
  </r>
  <r>
    <n v="7"/>
    <s v="Coastal Resource Inventory"/>
    <m/>
    <s v="Coastal Resource Inventory for 1995. Funded by the Department for International Development Caribbean Desk, conducted by the Natural Resources Institute, Chatham, UK and University of Newcastle-Upon-Tyne, UK on behalf of the Government of Anguilla; it documents the submarine habitats and floral complexes as they were in 1995. Using aerial photography, distinct areas were digitised. Dive surveys were conducted to analyse these areas and using Cluster Analysis, and verified attribution. The final maps shows substrate, seagrass, coral, mangrove and algal complexes"/>
    <m/>
    <s v="Sheppard, C. R. C.; Matheson, K.; Bythell, J. C.; Murphy, P.; Myers, C. B.; Blake, B. (1995)Habitat mapping in the Caribbean for management and conservation: use and assessment of aerial photography. Aquatic-Conservation. 1995. 5(4), pp 277-298"/>
    <x v="4"/>
    <s v="University of Newcastle"/>
    <s v="Department of Physical Planning"/>
    <s v="Natural Resources Institute, Chatham, Kent, UK"/>
    <m/>
    <s v="Environment Unit, Department of Natural Resources"/>
    <m/>
    <m/>
    <d v="1995-01-01T00:00:00"/>
    <d v="1995-01-01T00:00:00"/>
    <d v="1995-01-01T00:00:00"/>
    <d v="1995-01-01T00:00:00"/>
    <d v="1995-01-01T00:00:00"/>
    <m/>
    <s v="eng"/>
    <x v="2"/>
    <s v="Reef, Seagrass, Coral, Mangrove, Rock, Substrate, Mud, Coastal, Resources, "/>
    <s v="Digital File"/>
    <s v="NA"/>
    <s v="NA"/>
    <s v="SHP"/>
    <s v="HardDisk"/>
    <x v="0"/>
    <x v="1"/>
    <d v="1995-05-01T00:00:00"/>
    <s v="7.50 Mb"/>
    <s v="Environmental Baseline, Biodiversity, Fisheries, Marine management, Conservation"/>
    <s v="Environmental and Marine"/>
    <s v="Permission from Government of Anguilla"/>
    <s v="Not to be used for navigation"/>
    <m/>
    <m/>
    <m/>
    <m/>
    <s v="None"/>
    <m/>
    <s v="Physical Planning Department"/>
    <s v="none specified"/>
    <s v="None Planned"/>
    <m/>
    <s v="Anguilla including nearshore"/>
    <s v="Anguilla"/>
    <m/>
    <m/>
    <m/>
    <m/>
  </r>
  <r>
    <n v="8"/>
    <s v="DANA Assessment"/>
    <m/>
    <s v="Objectives are:_x000a_Nature and extent of a disaster_x000a_Damage and secondary threats_x000a_Needs of the population_x000a_Resource availability and local response capacity_x000a_Options for relief assistance, longer-term recovery and development_x000a_Needs for international assistance"/>
    <m/>
    <m/>
    <x v="5"/>
    <s v="Department of Disaster Management"/>
    <s v="Department of Disaster Management"/>
    <m/>
    <m/>
    <m/>
    <m/>
    <m/>
    <m/>
    <m/>
    <m/>
    <m/>
    <m/>
    <m/>
    <m/>
    <x v="0"/>
    <m/>
    <m/>
    <m/>
    <m/>
    <m/>
    <m/>
    <x v="0"/>
    <x v="0"/>
    <m/>
    <m/>
    <m/>
    <m/>
    <m/>
    <m/>
    <m/>
    <m/>
    <m/>
    <m/>
    <m/>
    <m/>
    <m/>
    <m/>
    <m/>
    <m/>
    <m/>
    <m/>
    <m/>
    <m/>
    <m/>
    <m/>
  </r>
  <r>
    <n v="9"/>
    <s v="Desalination Plants"/>
    <m/>
    <m/>
    <m/>
    <m/>
    <x v="0"/>
    <m/>
    <m/>
    <m/>
    <m/>
    <m/>
    <m/>
    <m/>
    <m/>
    <m/>
    <m/>
    <m/>
    <m/>
    <m/>
    <m/>
    <x v="0"/>
    <m/>
    <m/>
    <m/>
    <m/>
    <m/>
    <m/>
    <x v="0"/>
    <x v="0"/>
    <m/>
    <m/>
    <m/>
    <m/>
    <m/>
    <m/>
    <m/>
    <m/>
    <m/>
    <m/>
    <m/>
    <m/>
    <m/>
    <m/>
    <m/>
    <m/>
    <m/>
    <m/>
    <m/>
    <m/>
    <m/>
    <m/>
  </r>
  <r>
    <n v="10"/>
    <s v="Displaced Populations"/>
    <m/>
    <m/>
    <m/>
    <m/>
    <x v="0"/>
    <m/>
    <m/>
    <m/>
    <m/>
    <m/>
    <m/>
    <m/>
    <m/>
    <m/>
    <m/>
    <m/>
    <m/>
    <m/>
    <m/>
    <x v="0"/>
    <m/>
    <m/>
    <m/>
    <m/>
    <m/>
    <m/>
    <x v="0"/>
    <x v="0"/>
    <m/>
    <m/>
    <m/>
    <m/>
    <m/>
    <m/>
    <m/>
    <m/>
    <m/>
    <m/>
    <m/>
    <m/>
    <m/>
    <m/>
    <m/>
    <m/>
    <m/>
    <m/>
    <m/>
    <m/>
    <m/>
    <m/>
  </r>
  <r>
    <n v="11"/>
    <s v="Districts"/>
    <m/>
    <m/>
    <m/>
    <m/>
    <x v="2"/>
    <m/>
    <m/>
    <m/>
    <m/>
    <m/>
    <m/>
    <m/>
    <m/>
    <m/>
    <m/>
    <m/>
    <m/>
    <m/>
    <m/>
    <x v="0"/>
    <m/>
    <m/>
    <m/>
    <m/>
    <m/>
    <m/>
    <x v="0"/>
    <x v="0"/>
    <m/>
    <m/>
    <m/>
    <m/>
    <m/>
    <m/>
    <m/>
    <m/>
    <m/>
    <m/>
    <m/>
    <m/>
    <m/>
    <m/>
    <m/>
    <m/>
    <m/>
    <m/>
    <m/>
    <m/>
    <m/>
    <m/>
  </r>
  <r>
    <n v="12"/>
    <s v="DRR Spending"/>
    <m/>
    <m/>
    <m/>
    <m/>
    <x v="6"/>
    <m/>
    <m/>
    <m/>
    <m/>
    <m/>
    <m/>
    <m/>
    <m/>
    <m/>
    <m/>
    <m/>
    <m/>
    <m/>
    <m/>
    <x v="0"/>
    <m/>
    <m/>
    <m/>
    <m/>
    <m/>
    <m/>
    <x v="0"/>
    <x v="0"/>
    <m/>
    <m/>
    <m/>
    <m/>
    <m/>
    <m/>
    <m/>
    <m/>
    <m/>
    <m/>
    <m/>
    <m/>
    <m/>
    <m/>
    <m/>
    <m/>
    <m/>
    <m/>
    <m/>
    <m/>
    <m/>
    <m/>
  </r>
  <r>
    <n v="13"/>
    <s v="Ecosystems Baseline"/>
    <m/>
    <m/>
    <m/>
    <m/>
    <x v="0"/>
    <m/>
    <m/>
    <m/>
    <m/>
    <m/>
    <m/>
    <m/>
    <m/>
    <m/>
    <m/>
    <m/>
    <m/>
    <m/>
    <m/>
    <x v="0"/>
    <m/>
    <m/>
    <m/>
    <m/>
    <m/>
    <m/>
    <x v="0"/>
    <x v="0"/>
    <m/>
    <m/>
    <m/>
    <m/>
    <m/>
    <m/>
    <m/>
    <m/>
    <m/>
    <m/>
    <m/>
    <m/>
    <m/>
    <m/>
    <m/>
    <m/>
    <m/>
    <m/>
    <m/>
    <m/>
    <m/>
    <m/>
  </r>
  <r>
    <n v="14"/>
    <s v="Education Establishments"/>
    <m/>
    <m/>
    <m/>
    <m/>
    <x v="0"/>
    <m/>
    <m/>
    <m/>
    <m/>
    <m/>
    <m/>
    <m/>
    <m/>
    <m/>
    <m/>
    <m/>
    <m/>
    <m/>
    <m/>
    <x v="0"/>
    <m/>
    <m/>
    <m/>
    <m/>
    <m/>
    <m/>
    <x v="0"/>
    <x v="0"/>
    <m/>
    <m/>
    <m/>
    <m/>
    <m/>
    <m/>
    <m/>
    <m/>
    <m/>
    <m/>
    <m/>
    <m/>
    <m/>
    <m/>
    <m/>
    <m/>
    <m/>
    <m/>
    <m/>
    <m/>
    <m/>
    <m/>
  </r>
  <r>
    <n v="15"/>
    <s v="Electricity HV Wires"/>
    <m/>
    <m/>
    <m/>
    <m/>
    <x v="0"/>
    <m/>
    <m/>
    <m/>
    <m/>
    <m/>
    <m/>
    <m/>
    <m/>
    <m/>
    <m/>
    <m/>
    <m/>
    <m/>
    <m/>
    <x v="0"/>
    <m/>
    <m/>
    <m/>
    <m/>
    <m/>
    <m/>
    <x v="0"/>
    <x v="0"/>
    <m/>
    <m/>
    <m/>
    <m/>
    <m/>
    <m/>
    <m/>
    <m/>
    <m/>
    <m/>
    <m/>
    <m/>
    <m/>
    <m/>
    <m/>
    <m/>
    <m/>
    <m/>
    <m/>
    <m/>
    <m/>
    <m/>
  </r>
  <r>
    <n v="16"/>
    <s v="Electricity LV Wires"/>
    <m/>
    <m/>
    <m/>
    <m/>
    <x v="0"/>
    <m/>
    <m/>
    <m/>
    <m/>
    <m/>
    <m/>
    <m/>
    <m/>
    <m/>
    <m/>
    <m/>
    <m/>
    <m/>
    <m/>
    <x v="0"/>
    <m/>
    <m/>
    <m/>
    <m/>
    <m/>
    <m/>
    <x v="0"/>
    <x v="0"/>
    <m/>
    <m/>
    <m/>
    <m/>
    <m/>
    <m/>
    <m/>
    <m/>
    <m/>
    <m/>
    <m/>
    <m/>
    <m/>
    <m/>
    <m/>
    <m/>
    <m/>
    <m/>
    <m/>
    <m/>
    <m/>
    <m/>
  </r>
  <r>
    <n v="17"/>
    <s v="Electricity Poles"/>
    <m/>
    <s v="Electricity Poles managed by ANGELEC.  Contains information regarding the material of poles, voltage carried and reference numbers"/>
    <m/>
    <m/>
    <x v="7"/>
    <m/>
    <s v="Department of Physical Planning"/>
    <s v="ANGLEC"/>
    <m/>
    <m/>
    <m/>
    <m/>
    <d v="2005-05-01T00:00:00"/>
    <m/>
    <m/>
    <m/>
    <d v="2006-06-19T00:00:00"/>
    <m/>
    <s v="eng"/>
    <x v="5"/>
    <s v="Electricity, Poles, Utilities, Power, Energy, streetlights, transformers, voltages, "/>
    <s v="Digital File"/>
    <m/>
    <m/>
    <s v="SHP"/>
    <s v="HardDisk"/>
    <x v="0"/>
    <x v="1"/>
    <d v="2006-06-19T00:00:00"/>
    <s v="8.53 Mb"/>
    <s v="Electricity, streelighting"/>
    <s v="Utilities"/>
    <s v="Permission from Government of Anguilla"/>
    <m/>
    <m/>
    <m/>
    <m/>
    <m/>
    <s v="None"/>
    <m/>
    <s v="ANGLEC"/>
    <s v="none specified"/>
    <s v="None Planned"/>
    <s v="None"/>
    <s v="Anguilla"/>
    <s v="Anguilla"/>
    <s v="None"/>
    <s v="None"/>
    <s v="Pole"/>
    <s v="Pole"/>
  </r>
  <r>
    <n v="18"/>
    <s v="Electricity Power Generators"/>
    <m/>
    <m/>
    <m/>
    <m/>
    <x v="0"/>
    <m/>
    <m/>
    <m/>
    <m/>
    <m/>
    <m/>
    <m/>
    <m/>
    <m/>
    <m/>
    <m/>
    <m/>
    <m/>
    <m/>
    <x v="0"/>
    <m/>
    <m/>
    <m/>
    <m/>
    <m/>
    <m/>
    <x v="0"/>
    <x v="0"/>
    <m/>
    <m/>
    <m/>
    <m/>
    <m/>
    <m/>
    <m/>
    <m/>
    <m/>
    <m/>
    <m/>
    <m/>
    <m/>
    <m/>
    <m/>
    <m/>
    <m/>
    <m/>
    <m/>
    <m/>
    <m/>
    <m/>
  </r>
  <r>
    <n v="19"/>
    <s v="Contours"/>
    <m/>
    <s v="50 ft contours. Cartographical Representation."/>
    <m/>
    <s v="Sheppard, C. R. C.; Matheson, K.; Bythell, J. C.; Murphy, P.; Myers, C. B.; Blake, B. (1995)Habitat mapping in the Caribbean for management and conservation: use and assessment of aerial photography. Aquatic-Conservation. 1995. 5(4), pp 277-298"/>
    <x v="4"/>
    <s v="University of Newcastle"/>
    <s v="Department of Physical Planning"/>
    <s v="Natural Resources Institute, Chatham, Kent, UK"/>
    <s v="None"/>
    <s v="Environment Unit, Department of Natural Resources"/>
    <m/>
    <s v="2006-2021"/>
    <d v="1995-05-01T00:00:00"/>
    <d v="1995-05-01T00:00:00"/>
    <d v="1995-01-01T00:00:00"/>
    <d v="1995-01-01T00:00:00"/>
    <d v="1995-01-01T00:00:00"/>
    <m/>
    <s v="eng"/>
    <x v="6"/>
    <s v="Contours, Elevation, Height, Feet"/>
    <s v="Digital File"/>
    <s v="NA"/>
    <s v="NA"/>
    <s v="SHP"/>
    <s v="HardDisk"/>
    <x v="2"/>
    <x v="1"/>
    <d v="1995-05-01T00:00:00"/>
    <s v="10.5 Mb"/>
    <s v="Cartography, "/>
    <s v="General Public"/>
    <s v="Permission from Government of Anguilla"/>
    <m/>
    <m/>
    <m/>
    <m/>
    <m/>
    <s v="None"/>
    <m/>
    <s v="Physical Planning Department"/>
    <s v="none specified"/>
    <s v="None Planned"/>
    <s v="None"/>
    <s v="Anguilla"/>
    <s v="Anguilla"/>
    <s v="None"/>
    <s v="None"/>
    <s v="None"/>
    <s v="None"/>
  </r>
  <r>
    <n v="20"/>
    <s v="Labour Statistics"/>
    <s v="Employment Statistics"/>
    <s v="Labour statistics covers statistics on labour force, labour market, employment and unemployment; the more detailed topics include economically active population, labour conditions, health and safety at work (accidents at work, occupational injuries and diseases, work-related health problems), working time and other working conditions, strikes and lockouts, job vacancies, job creation."/>
    <s v="Anguilla conducted its first and only to-date labour force survey in 1999, sporadic information on the labour force have been collected via the conducted censuses and Country Poverty Assessment (CPA)."/>
    <m/>
    <x v="0"/>
    <s v="National Statistics Department"/>
    <s v="National Statistics Department"/>
    <m/>
    <m/>
    <m/>
    <m/>
    <m/>
    <m/>
    <m/>
    <m/>
    <m/>
    <m/>
    <m/>
    <m/>
    <x v="0"/>
    <m/>
    <m/>
    <m/>
    <m/>
    <m/>
    <m/>
    <x v="0"/>
    <x v="0"/>
    <m/>
    <m/>
    <m/>
    <m/>
    <m/>
    <m/>
    <m/>
    <m/>
    <m/>
    <m/>
    <m/>
    <m/>
    <m/>
    <m/>
    <m/>
    <m/>
    <m/>
    <m/>
    <m/>
    <m/>
    <m/>
    <m/>
  </r>
  <r>
    <n v="21"/>
    <s v="Enumeration Districts"/>
    <s v="Census 2000"/>
    <s v="2000 census information including population, households, no of people per household and pond size"/>
    <m/>
    <m/>
    <x v="2"/>
    <s v="National Statistics Department"/>
    <s v="Department of Physical Planning"/>
    <m/>
    <m/>
    <s v="Department of Physical Planning"/>
    <s v="From 2000 census data from National Statistics Department, mapping by Department of Physical Planning"/>
    <s v="2000-2011"/>
    <m/>
    <m/>
    <m/>
    <m/>
    <d v="2006-06-19T00:00:00"/>
    <m/>
    <s v="eng"/>
    <x v="4"/>
    <s v="census, Enumeration Districts, Ponds, Statistics, Households, Population, Demography, "/>
    <s v="Digital File"/>
    <m/>
    <m/>
    <s v="SHP"/>
    <s v="HardDisk"/>
    <x v="0"/>
    <x v="1"/>
    <d v="2006-06-19T00:00:00"/>
    <s v="0.55 Mb"/>
    <s v="Population, Statistics"/>
    <s v="All"/>
    <s v="Permission from Government of Anguilla"/>
    <m/>
    <m/>
    <m/>
    <m/>
    <m/>
    <s v="None"/>
    <m/>
    <m/>
    <s v="item creation"/>
    <s v="10 years"/>
    <s v="By Law"/>
    <s v="Anguilla"/>
    <s v="Anguilla"/>
    <s v="Single date"/>
    <s v="Single Date"/>
    <s v="Enumeration District"/>
    <s v="Enumeration District"/>
  </r>
  <r>
    <n v="22"/>
    <s v="Environmental Assessment"/>
    <m/>
    <m/>
    <m/>
    <m/>
    <x v="6"/>
    <s v="Environment Unit, Department of Natural Resources"/>
    <m/>
    <m/>
    <m/>
    <m/>
    <m/>
    <m/>
    <m/>
    <m/>
    <m/>
    <m/>
    <m/>
    <m/>
    <m/>
    <x v="0"/>
    <m/>
    <m/>
    <m/>
    <m/>
    <m/>
    <m/>
    <x v="0"/>
    <x v="0"/>
    <m/>
    <m/>
    <m/>
    <m/>
    <m/>
    <m/>
    <m/>
    <m/>
    <m/>
    <m/>
    <m/>
    <m/>
    <m/>
    <m/>
    <m/>
    <m/>
    <m/>
    <m/>
    <m/>
    <m/>
    <m/>
    <m/>
  </r>
  <r>
    <n v="23"/>
    <m/>
    <m/>
    <m/>
    <m/>
    <m/>
    <x v="0"/>
    <m/>
    <m/>
    <m/>
    <m/>
    <m/>
    <m/>
    <m/>
    <m/>
    <m/>
    <m/>
    <m/>
    <m/>
    <m/>
    <m/>
    <x v="0"/>
    <m/>
    <m/>
    <m/>
    <m/>
    <m/>
    <m/>
    <x v="0"/>
    <x v="0"/>
    <m/>
    <m/>
    <m/>
    <m/>
    <m/>
    <m/>
    <m/>
    <m/>
    <m/>
    <m/>
    <m/>
    <m/>
    <m/>
    <m/>
    <m/>
    <m/>
    <m/>
    <m/>
    <m/>
    <m/>
    <m/>
    <m/>
  </r>
  <r>
    <n v="24"/>
    <s v="Ferry Docks/Jetties"/>
    <m/>
    <m/>
    <m/>
    <m/>
    <x v="0"/>
    <m/>
    <m/>
    <m/>
    <m/>
    <m/>
    <m/>
    <m/>
    <m/>
    <m/>
    <m/>
    <m/>
    <m/>
    <m/>
    <m/>
    <x v="0"/>
    <m/>
    <m/>
    <m/>
    <m/>
    <m/>
    <m/>
    <x v="0"/>
    <x v="0"/>
    <m/>
    <m/>
    <m/>
    <m/>
    <m/>
    <m/>
    <m/>
    <m/>
    <m/>
    <m/>
    <m/>
    <m/>
    <m/>
    <m/>
    <m/>
    <m/>
    <m/>
    <m/>
    <m/>
    <m/>
    <m/>
    <m/>
  </r>
  <r>
    <n v="25"/>
    <s v="Fish Catch Baseline"/>
    <s v="Agriculture Statistics"/>
    <s v="Agriculture, forestry, fisheries includes all agriculture, forestry and fishery related statistics. "/>
    <m/>
    <m/>
    <x v="1"/>
    <s v="Fisheries Unit"/>
    <s v="National Statistics Department"/>
    <m/>
    <m/>
    <s v="National Statistics Department"/>
    <m/>
    <s v="1994-2019"/>
    <d v="2020-10-01T00:00:00"/>
    <d v="2020-10-01T00:00:00"/>
    <d v="2020-10-01T00:00:00"/>
    <d v="2020-10-01T00:00:00"/>
    <d v="2020-10-01T00:00:00"/>
    <m/>
    <s v="eng"/>
    <x v="1"/>
    <s v=" fisheries,  pelagics,  "/>
    <s v="Digital File"/>
    <s v="NA"/>
    <s v="Official Statistics"/>
    <s v="XLSX"/>
    <s v="HardDisk"/>
    <x v="1"/>
    <x v="0"/>
    <d v="2020-10-01T00:00:00"/>
    <s v="0.8 Mb"/>
    <s v="Baseline Productivity"/>
    <s v="All"/>
    <s v="Open Access"/>
    <m/>
    <s v="National figures only"/>
    <m/>
    <m/>
    <m/>
    <s v="None"/>
    <m/>
    <m/>
    <s v="item creation"/>
    <s v="Annual"/>
    <m/>
    <s v="Anguilla, Annual, "/>
    <s v="Anguilla"/>
    <s v="Annual summaries"/>
    <s v="Annual"/>
    <s v="National "/>
    <s v="Commodity"/>
  </r>
  <r>
    <n v="26"/>
    <s v="Fish Stock Baseline"/>
    <m/>
    <m/>
    <m/>
    <m/>
    <x v="3"/>
    <m/>
    <m/>
    <m/>
    <m/>
    <m/>
    <m/>
    <m/>
    <m/>
    <m/>
    <m/>
    <m/>
    <m/>
    <m/>
    <m/>
    <x v="0"/>
    <m/>
    <m/>
    <m/>
    <m/>
    <m/>
    <m/>
    <x v="0"/>
    <x v="0"/>
    <m/>
    <m/>
    <m/>
    <m/>
    <m/>
    <m/>
    <m/>
    <m/>
    <m/>
    <m/>
    <m/>
    <m/>
    <m/>
    <m/>
    <m/>
    <m/>
    <m/>
    <m/>
    <m/>
    <m/>
    <m/>
    <m/>
  </r>
  <r>
    <n v="27"/>
    <s v="Flood risk"/>
    <m/>
    <m/>
    <m/>
    <m/>
    <x v="2"/>
    <m/>
    <m/>
    <m/>
    <m/>
    <m/>
    <m/>
    <m/>
    <m/>
    <m/>
    <m/>
    <m/>
    <m/>
    <m/>
    <m/>
    <x v="0"/>
    <m/>
    <m/>
    <m/>
    <m/>
    <m/>
    <m/>
    <x v="0"/>
    <x v="0"/>
    <m/>
    <m/>
    <m/>
    <m/>
    <m/>
    <m/>
    <m/>
    <m/>
    <m/>
    <m/>
    <m/>
    <m/>
    <m/>
    <m/>
    <m/>
    <m/>
    <m/>
    <m/>
    <m/>
    <m/>
    <m/>
    <m/>
  </r>
  <r>
    <n v="28"/>
    <s v="General Features"/>
    <s v="Points of Interest"/>
    <m/>
    <m/>
    <m/>
    <x v="2"/>
    <m/>
    <m/>
    <m/>
    <m/>
    <m/>
    <m/>
    <m/>
    <m/>
    <m/>
    <m/>
    <m/>
    <m/>
    <m/>
    <m/>
    <x v="0"/>
    <m/>
    <m/>
    <m/>
    <m/>
    <m/>
    <m/>
    <x v="0"/>
    <x v="0"/>
    <m/>
    <m/>
    <m/>
    <m/>
    <m/>
    <m/>
    <m/>
    <m/>
    <m/>
    <m/>
    <m/>
    <m/>
    <m/>
    <m/>
    <m/>
    <m/>
    <m/>
    <m/>
    <m/>
    <m/>
    <m/>
    <m/>
  </r>
  <r>
    <n v="29"/>
    <s v="Gross Domestic Product"/>
    <m/>
    <m/>
    <m/>
    <m/>
    <x v="8"/>
    <m/>
    <m/>
    <m/>
    <m/>
    <m/>
    <m/>
    <m/>
    <m/>
    <m/>
    <m/>
    <m/>
    <m/>
    <m/>
    <m/>
    <x v="0"/>
    <m/>
    <m/>
    <m/>
    <m/>
    <m/>
    <m/>
    <x v="0"/>
    <x v="0"/>
    <m/>
    <m/>
    <m/>
    <m/>
    <m/>
    <m/>
    <m/>
    <m/>
    <m/>
    <m/>
    <m/>
    <m/>
    <m/>
    <m/>
    <m/>
    <m/>
    <m/>
    <m/>
    <m/>
    <m/>
    <m/>
    <m/>
  </r>
  <r>
    <n v="30"/>
    <s v="Health Facilities"/>
    <m/>
    <m/>
    <m/>
    <m/>
    <x v="0"/>
    <m/>
    <m/>
    <m/>
    <m/>
    <m/>
    <m/>
    <m/>
    <m/>
    <m/>
    <m/>
    <m/>
    <m/>
    <m/>
    <m/>
    <x v="0"/>
    <m/>
    <m/>
    <m/>
    <m/>
    <m/>
    <m/>
    <x v="0"/>
    <x v="0"/>
    <m/>
    <m/>
    <m/>
    <m/>
    <m/>
    <m/>
    <m/>
    <m/>
    <m/>
    <m/>
    <m/>
    <m/>
    <m/>
    <m/>
    <m/>
    <m/>
    <m/>
    <m/>
    <m/>
    <m/>
    <m/>
    <m/>
  </r>
  <r>
    <n v="31"/>
    <s v="Historical Register"/>
    <s v="Heritage Sites Register"/>
    <s v="Historical Sites details as recorded by formal surveys.  This database includes all locations of historical, archaeological,  cultural or heritage importance, and includes documentation on historical use, construction and current extent and state."/>
    <m/>
    <m/>
    <x v="9"/>
    <m/>
    <s v="Anguilla National Trust"/>
    <m/>
    <m/>
    <s v="Anguilla National Trust"/>
    <s v="Created as part of the AXACRIS Environmental Information System under the ACRAMAM project"/>
    <s v="2006-2021"/>
    <d v="2006-05-01T00:00:00"/>
    <d v="2006-05-01T00:00:00"/>
    <d v="2006-05-01T00:00:00"/>
    <d v="2006-05-01T00:00:00"/>
    <d v="2006-05-01T00:00:00"/>
    <d v="2007-09-25T00:00:00"/>
    <s v="eng"/>
    <x v="7"/>
    <s v="Heritage, Tourism, History, Structures, Houses, Mills, Estates, Plantations, Religious Sites, Archaeology, Cultural Sites, "/>
    <s v="Digital File"/>
    <s v="NA"/>
    <m/>
    <s v="MDB"/>
    <s v="HardDisk"/>
    <x v="0"/>
    <x v="2"/>
    <d v="2006-05-01T00:00:00"/>
    <s v="1.4 Mb"/>
    <s v="Heritage"/>
    <s v="National Trust, Historical "/>
    <s v="Permission from Anguilla National Trust"/>
    <m/>
    <s v="Only point locations"/>
    <m/>
    <m/>
    <m/>
    <s v="None"/>
    <m/>
    <s v="Anguilla National Trust"/>
    <s v="item creation"/>
    <s v="As needed"/>
    <s v="None"/>
    <s v="Anguilla, "/>
    <s v="1.5 Mb"/>
    <s v="None"/>
    <s v="None"/>
    <s v="Site"/>
    <s v="Site"/>
  </r>
  <r>
    <n v="32"/>
    <s v="Household Economic Survey"/>
    <m/>
    <m/>
    <m/>
    <m/>
    <x v="8"/>
    <m/>
    <m/>
    <m/>
    <m/>
    <m/>
    <m/>
    <m/>
    <m/>
    <m/>
    <m/>
    <m/>
    <m/>
    <m/>
    <m/>
    <x v="0"/>
    <m/>
    <m/>
    <m/>
    <m/>
    <m/>
    <m/>
    <x v="0"/>
    <x v="0"/>
    <m/>
    <m/>
    <m/>
    <m/>
    <m/>
    <m/>
    <m/>
    <m/>
    <m/>
    <m/>
    <m/>
    <m/>
    <m/>
    <m/>
    <m/>
    <m/>
    <m/>
    <m/>
    <m/>
    <m/>
    <m/>
    <m/>
  </r>
  <r>
    <n v="33"/>
    <s v="Housing and Household Indicators"/>
    <s v="The Fabric of our Households"/>
    <s v="This is the first publication in the series presenting some basic analysis, along with statistical tables of the results of the enumeration which commenced in May 2011 for the Anguilla Population and Housing Census 2011. This publication focuses on the housing stock in Anguilla. The housing component of the population and housing census questionnaire captured information relating to Anguilla’s housing stock and their characteristics; examining the quantity and quality. Such information provides_x000a_statistics for benchmarking and comparison of the current housing situation. "/>
    <s v="The housing section questionnaire was divided into three sections:_x000a_ - Dwelling Characteristics_x000a_ - Type of Tenure_x000a_-  Technology and Environment_x000a_A separate publication will be prepared on the administration of the census rather than including this information within each of the analytical publications._x000a_"/>
    <m/>
    <x v="8"/>
    <m/>
    <s v="National Statistics Department"/>
    <s v="UNSTATS"/>
    <s v="All statistical publications will be provided to the library for free public use. However, if data users would prefer a printed version of any part of a statistical publication this can be provided at the approved fee. "/>
    <s v="National Statistics Department"/>
    <m/>
    <s v="2011-2021"/>
    <d v="2012-01-01T00:00:00"/>
    <m/>
    <d v="2015-05-01T00:00:00"/>
    <d v="2015-05-01T00:00:00"/>
    <d v="2015-05-01T00:00:00"/>
    <m/>
    <s v="eng"/>
    <x v="3"/>
    <s v="Household, Tenure, Energy, Rooms Dwellings, Consumers, Vehicles, Internet, Roofs, Drinking Water, "/>
    <s v="Published Document"/>
    <m/>
    <s v="Official Statistics"/>
    <s v="PDF"/>
    <s v="Online"/>
    <x v="3"/>
    <x v="0"/>
    <d v="2015-05-01T00:00:00"/>
    <s v="1.73 Mb"/>
    <m/>
    <s v="General Public"/>
    <s v="Open Access"/>
    <s v="None"/>
    <s v="Anguilla"/>
    <m/>
    <m/>
    <m/>
    <s v="None"/>
    <m/>
    <s v="National Statistics Office"/>
    <s v="item creation"/>
    <s v="10 years"/>
    <s v="None"/>
    <s v="Anguilla"/>
    <s v="1.73 Mb"/>
    <m/>
    <s v="10 years"/>
    <s v="District"/>
    <s v="District"/>
  </r>
  <r>
    <n v="34"/>
    <s v="Household Readiness Survey"/>
    <m/>
    <m/>
    <m/>
    <m/>
    <x v="6"/>
    <s v="National Statistics Department"/>
    <m/>
    <m/>
    <m/>
    <m/>
    <m/>
    <m/>
    <m/>
    <m/>
    <m/>
    <m/>
    <m/>
    <m/>
    <m/>
    <x v="0"/>
    <m/>
    <m/>
    <m/>
    <m/>
    <m/>
    <m/>
    <x v="0"/>
    <x v="0"/>
    <m/>
    <m/>
    <m/>
    <m/>
    <m/>
    <m/>
    <m/>
    <m/>
    <m/>
    <m/>
    <m/>
    <m/>
    <m/>
    <m/>
    <m/>
    <m/>
    <m/>
    <m/>
    <m/>
    <m/>
    <m/>
    <m/>
  </r>
  <r>
    <n v="35"/>
    <s v="Household with backup food and water"/>
    <m/>
    <m/>
    <m/>
    <m/>
    <x v="6"/>
    <s v="Caribbean Disaster and Emergency Management Agency"/>
    <m/>
    <m/>
    <m/>
    <m/>
    <m/>
    <m/>
    <m/>
    <m/>
    <m/>
    <m/>
    <m/>
    <m/>
    <m/>
    <x v="0"/>
    <m/>
    <m/>
    <m/>
    <m/>
    <m/>
    <m/>
    <x v="0"/>
    <x v="0"/>
    <m/>
    <m/>
    <m/>
    <m/>
    <m/>
    <m/>
    <m/>
    <m/>
    <m/>
    <m/>
    <m/>
    <m/>
    <m/>
    <m/>
    <m/>
    <m/>
    <m/>
    <m/>
    <m/>
    <m/>
    <m/>
    <m/>
  </r>
  <r>
    <n v="36"/>
    <s v="Households with Emergency plan"/>
    <m/>
    <m/>
    <m/>
    <m/>
    <x v="6"/>
    <s v="Caribbean Disaster and Emergency Management Agency"/>
    <m/>
    <m/>
    <m/>
    <m/>
    <m/>
    <m/>
    <m/>
    <m/>
    <m/>
    <m/>
    <m/>
    <m/>
    <m/>
    <x v="0"/>
    <m/>
    <m/>
    <m/>
    <m/>
    <m/>
    <m/>
    <x v="0"/>
    <x v="0"/>
    <m/>
    <m/>
    <m/>
    <m/>
    <m/>
    <m/>
    <m/>
    <m/>
    <m/>
    <m/>
    <m/>
    <m/>
    <m/>
    <m/>
    <m/>
    <m/>
    <m/>
    <m/>
    <m/>
    <m/>
    <m/>
    <m/>
  </r>
  <r>
    <n v="37"/>
    <s v="ICT Statistics"/>
    <s v="Information Society Statistics"/>
    <s v="Information society statistics all access to the use of information and communication technologies on society, access and use of Information and Communication Technologies (ICTs), including internet, ICT expenditure and investment, ICT infrastructure, telecommunication network, electronic communication, e-government, electronic commerce, eLearning, ICT services, communication tariffs, network infrastructure, revenue, expenses and investment of operators, internet indicators."/>
    <m/>
    <m/>
    <x v="10"/>
    <s v="Public Utilities Commission"/>
    <s v="National Statistics Department"/>
    <m/>
    <m/>
    <s v="National Statistics Department"/>
    <m/>
    <s v="2002-2019"/>
    <m/>
    <m/>
    <m/>
    <m/>
    <m/>
    <m/>
    <s v="eng"/>
    <x v="5"/>
    <s v="information, ICT, Communications, Telecommunications, Internet, eLearning, expenditure, infrastructure, tariffs, revenue, networks, commerce, operators, cellphones, cellular, Landline"/>
    <s v="Digital File"/>
    <s v="None"/>
    <s v="Official Statistics"/>
    <s v="XLSX"/>
    <s v="Online"/>
    <x v="4"/>
    <x v="0"/>
    <m/>
    <s v="0.29 Mb"/>
    <s v="Baseline"/>
    <s v="Public"/>
    <s v="Open Access"/>
    <s v="None"/>
    <m/>
    <m/>
    <m/>
    <m/>
    <s v="None"/>
    <m/>
    <s v="National Statistics Office"/>
    <s v="item creation"/>
    <s v="Monthly"/>
    <s v="None"/>
    <s v="National"/>
    <s v="Anguilla"/>
    <s v="Monthly Update"/>
    <s v="Monthly"/>
    <s v="NA"/>
    <s v="NA"/>
  </r>
  <r>
    <n v="38"/>
    <s v="Impacts of fauna and flora"/>
    <m/>
    <m/>
    <m/>
    <m/>
    <x v="6"/>
    <s v="Caribbean Disaster and Emergency Management Agency"/>
    <m/>
    <m/>
    <m/>
    <m/>
    <m/>
    <m/>
    <m/>
    <m/>
    <m/>
    <m/>
    <m/>
    <m/>
    <m/>
    <x v="0"/>
    <m/>
    <m/>
    <m/>
    <m/>
    <m/>
    <m/>
    <x v="0"/>
    <x v="0"/>
    <m/>
    <m/>
    <m/>
    <m/>
    <m/>
    <m/>
    <m/>
    <m/>
    <m/>
    <m/>
    <m/>
    <m/>
    <m/>
    <m/>
    <m/>
    <m/>
    <m/>
    <m/>
    <m/>
    <m/>
    <m/>
    <m/>
  </r>
  <r>
    <n v="39"/>
    <s v="Impacts on Marine Base"/>
    <m/>
    <m/>
    <m/>
    <m/>
    <x v="6"/>
    <s v="Fisheries Unit"/>
    <m/>
    <m/>
    <m/>
    <m/>
    <m/>
    <m/>
    <m/>
    <m/>
    <m/>
    <m/>
    <m/>
    <m/>
    <m/>
    <x v="0"/>
    <m/>
    <m/>
    <m/>
    <m/>
    <m/>
    <m/>
    <x v="0"/>
    <x v="0"/>
    <m/>
    <m/>
    <m/>
    <m/>
    <m/>
    <m/>
    <m/>
    <m/>
    <m/>
    <m/>
    <m/>
    <m/>
    <m/>
    <m/>
    <m/>
    <m/>
    <m/>
    <m/>
    <m/>
    <m/>
    <m/>
    <m/>
  </r>
  <r>
    <n v="40"/>
    <s v="Natural Capital Assessment"/>
    <s v="Terrestrial Habitat Extents"/>
    <s v="Natural Capital accounts report for Anguilla. Provision, regulating &amp; cultural ecosystem services._x000a__x000a_The purpose of this initial report is to summarise work on the physical and monetary flows of natural capital on Anguilla. It describes the data identified and accessed in order to provide a preliminary assessment of these values, and identify options and data needs for a subsequent phase of work. This initial report links to wider JNCC work to build up preliminary national natural capital accounts for other UK Overseas Territories._x000a_"/>
    <s v="_x000a_These initial accounts provide a baseline and structure that can be built upon in future iterations."/>
    <s v="Joint Nature Conservation Committee (2019).  Anguilla Natural Capital Accounting: Final Report.  56pp."/>
    <x v="11"/>
    <s v="Environment Unit, Department of Natural Resources"/>
    <s v="Joint Nature Conservancy Council"/>
    <m/>
    <m/>
    <m/>
    <s v="Lineage - Natural Capital accounts – baseline report for Anguilla: provision, regulating &amp; cultural ecosystem services._x000a__x000a_"/>
    <s v="2019 - 2021"/>
    <d v="2019-03-01T00:00:00"/>
    <d v="2019-05-01T00:00:00"/>
    <d v="2019-05-01T00:00:00"/>
    <d v="2019-05-01T00:00:00"/>
    <d v="2019-05-01T00:00:00"/>
    <m/>
    <s v="eng"/>
    <x v="2"/>
    <s v="Natural Capital, Fisheries, Agriculture, Coastal , GIS, Hazards, Salt Ponds, Heritage, Tourism, Infrastructure, Damage, Protection, Terrestrial, Habitats, Mangrove, Beach, Scrub, Thicket, Dry Forest, coral reef, seagrass, algae, carbon, culture, sequestration, hurricane, risk, storm surge, buildings, flood, "/>
    <s v="Digital File"/>
    <s v="None"/>
    <s v="NA"/>
    <s v="PDF"/>
    <s v="Online"/>
    <x v="5"/>
    <x v="0"/>
    <d v="2019-05-01T00:00:00"/>
    <s v="2.41 Mb"/>
    <s v="Natural Capital Assessment"/>
    <s v="Government of Anguilla, Environmental Specialissts"/>
    <s v="Open Access"/>
    <s v="None"/>
    <m/>
    <m/>
    <m/>
    <m/>
    <s v="None"/>
    <m/>
    <s v="Department of Disaster Management"/>
    <s v="item creation"/>
    <s v="None Planned"/>
    <s v="Annual Review and Update"/>
    <s v="National"/>
    <s v="Anguilla"/>
    <s v="None"/>
    <s v="None"/>
    <s v="Mixed"/>
    <s v="Mixed"/>
  </r>
  <r>
    <n v="41"/>
    <s v="Proposed Land Use"/>
    <s v="Land Use"/>
    <s v="The Proposed Land Use boundaires were developed as part of the Draft National Land Use Plan for Anguilla. The Boundaries were digitize from a 1:25000 map"/>
    <m/>
    <m/>
    <x v="2"/>
    <m/>
    <s v="Department of Physical Planning"/>
    <m/>
    <m/>
    <m/>
    <m/>
    <m/>
    <m/>
    <m/>
    <m/>
    <m/>
    <m/>
    <m/>
    <m/>
    <x v="8"/>
    <s v="land use, "/>
    <s v="Digital File"/>
    <s v="None"/>
    <m/>
    <s v="SHP"/>
    <s v="HardDisk"/>
    <x v="0"/>
    <x v="0"/>
    <m/>
    <m/>
    <m/>
    <m/>
    <m/>
    <m/>
    <m/>
    <m/>
    <m/>
    <m/>
    <m/>
    <m/>
    <m/>
    <m/>
    <m/>
    <m/>
    <m/>
    <m/>
    <m/>
    <m/>
    <m/>
    <m/>
  </r>
  <r>
    <n v="42"/>
    <s v="Liquefaction Zone"/>
    <m/>
    <m/>
    <m/>
    <m/>
    <x v="2"/>
    <s v="Department of Physical Planning"/>
    <m/>
    <m/>
    <m/>
    <m/>
    <m/>
    <m/>
    <m/>
    <m/>
    <m/>
    <m/>
    <m/>
    <m/>
    <m/>
    <x v="0"/>
    <m/>
    <m/>
    <m/>
    <m/>
    <m/>
    <m/>
    <x v="0"/>
    <x v="0"/>
    <m/>
    <m/>
    <m/>
    <m/>
    <m/>
    <m/>
    <m/>
    <m/>
    <m/>
    <m/>
    <m/>
    <m/>
    <m/>
    <m/>
    <m/>
    <m/>
    <m/>
    <m/>
    <m/>
    <m/>
    <m/>
    <m/>
  </r>
  <r>
    <n v="43"/>
    <s v="Median Houshold Disposable income"/>
    <m/>
    <m/>
    <m/>
    <m/>
    <x v="0"/>
    <m/>
    <m/>
    <m/>
    <m/>
    <m/>
    <m/>
    <m/>
    <m/>
    <m/>
    <m/>
    <m/>
    <m/>
    <m/>
    <m/>
    <x v="0"/>
    <m/>
    <m/>
    <m/>
    <m/>
    <m/>
    <m/>
    <x v="0"/>
    <x v="0"/>
    <m/>
    <m/>
    <m/>
    <m/>
    <m/>
    <m/>
    <m/>
    <m/>
    <m/>
    <m/>
    <m/>
    <m/>
    <m/>
    <m/>
    <m/>
    <m/>
    <m/>
    <m/>
    <m/>
    <m/>
    <m/>
    <m/>
  </r>
  <r>
    <n v="44"/>
    <s v="National Accounts"/>
    <s v="National Accounts Statistics"/>
    <s v="National Accounts Statistics are derived from the calculation of estimates for economic activity of a nation which use accounting techniques called national accounting. They are calculated using the System of National Accounts (SNA) methodology covers work on National Accounts in both current and constant prices."/>
    <s v="The System of National Accounts (SNA) is the internationally agreed standard set of recommendations on how to compile measures of economic activity. The SNA describes a coherent, consistent and integrated set of macroeconomic accounts in the context of a set of internationally agreed concepts, definitions, classifications and accounting rules._x000a__x000a_In addition, the SNA provides an overview of economic processes, recording how production is distributed among consumers, businesses, government and foreign nations. It shows how income originating in production, modified by taxes and transfers, flows to these groups and how they allocate these flows to consumption, saving and investment. Consequently, the national accounts are one of the building blocks of macroeconomic statistics forming a basis for economic analysis and policy formulation. The SNA is widely used across countries in the world, and is the standard tool for comparing economic performance across countries and periods, and across economic sectors in a single period. It was developed jointly by various international organizations spearheaded by the United Nations Statistical Commission._x000a__x000a_"/>
    <m/>
    <x v="8"/>
    <s v="Eastern Caribbean Central Bank"/>
    <s v="National Statistics Department"/>
    <s v="National Statistis Office"/>
    <m/>
    <m/>
    <m/>
    <s v="1994-2018"/>
    <d v="2020-10-01T00:00:00"/>
    <d v="2020-10-01T00:00:00"/>
    <d v="2020-10-01T00:00:00"/>
    <d v="2020-10-01T00:00:00"/>
    <d v="2020-10-01T00:00:00"/>
    <m/>
    <s v="eng"/>
    <x v="1"/>
    <s v="GDP, GVA, Accounts, National Accounts, Industry , Commerce, Financial, Agriculture, Fishing , Mining, Quarrying , Manufacturing, Electricity, Water, Construction, Wholesale, Retail, Transport, Communications, Storage, Financial, Real Estate, Renting, Business Activities, Public Administration, Defence, Social Security, Education, Health, Social, Community , Personal Services, Growth Rates, Consumption, Goods, Markets, Disposable Income"/>
    <s v="Digital File"/>
    <m/>
    <s v="Official Statistics; System of National Accounts Methodology"/>
    <s v="XLSX"/>
    <s v="Online"/>
    <x v="6"/>
    <x v="0"/>
    <d v="2018-10-01T00:00:00"/>
    <s v="0.67 Mb"/>
    <s v="Economic"/>
    <s v="Public"/>
    <s v="Open Access"/>
    <s v="None"/>
    <m/>
    <m/>
    <m/>
    <m/>
    <s v="None"/>
    <m/>
    <s v="National Statistics Office"/>
    <s v="item creation"/>
    <s v="Annual"/>
    <s v="None"/>
    <s v="National"/>
    <s v="Anguilla"/>
    <s v="Annual update"/>
    <s v="Annual"/>
    <s v="National"/>
    <s v="Sector"/>
  </r>
  <r>
    <n v="45"/>
    <s v="Placenames"/>
    <s v="Gazetteer"/>
    <s v="Comprehensive gazetteer of Anguilla and coastal waters.  It contains facilities for searching for unique names, for grouping types of feature, "/>
    <m/>
    <m/>
    <x v="2"/>
    <s v="Environment Unit, Department of Natural Resources"/>
    <s v="Department of Physical Planning"/>
    <s v="Created for the ACRAMAM project"/>
    <s v="None"/>
    <s v="Department of Physical Planning"/>
    <m/>
    <s v="2005-2021"/>
    <d v="2005-05-01T00:00:00"/>
    <d v="2006-05-01T00:00:00"/>
    <d v="2006-05-01T00:00:00"/>
    <d v="2006-05-01T00:00:00"/>
    <d v="2006-05-01T00:00:00"/>
    <m/>
    <s v="eng"/>
    <x v="9"/>
    <s v="Placename, Gazetteer, Settlement, Bay, Point, Cay, Feature, Hill,  Location, Topographical, Cartographical, Island, Poind, Sea, "/>
    <s v="Digital File"/>
    <m/>
    <m/>
    <s v="SHP"/>
    <s v="HardDisk"/>
    <x v="0"/>
    <x v="1"/>
    <d v="2006-05-01T00:00:00"/>
    <s v="0.2 Mb"/>
    <s v="Geographical"/>
    <s v="Public"/>
    <s v="Permission from Government of Anguilla"/>
    <m/>
    <m/>
    <m/>
    <m/>
    <m/>
    <s v="None"/>
    <m/>
    <s v="Physical Planning Department"/>
    <s v="item creation"/>
    <s v="As needed"/>
    <s v="None"/>
    <s v="National"/>
    <s v="Anguilla"/>
    <s v="None"/>
    <s v="None"/>
    <s v="Point Location"/>
    <s v="None"/>
  </r>
  <r>
    <n v="46"/>
    <s v="Numbers in Shelters"/>
    <m/>
    <s v="Common and basis components of metadata include graph labels and footnotes. Additional details are usually found in the explanatory notes which would provide the user of the data with concepts, sources and methods among other attribute of the dataset."/>
    <m/>
    <m/>
    <x v="6"/>
    <m/>
    <m/>
    <m/>
    <m/>
    <m/>
    <m/>
    <m/>
    <m/>
    <m/>
    <m/>
    <m/>
    <m/>
    <m/>
    <m/>
    <x v="0"/>
    <m/>
    <m/>
    <m/>
    <m/>
    <m/>
    <m/>
    <x v="0"/>
    <x v="0"/>
    <m/>
    <m/>
    <m/>
    <m/>
    <m/>
    <m/>
    <m/>
    <m/>
    <m/>
    <m/>
    <m/>
    <m/>
    <m/>
    <m/>
    <m/>
    <m/>
    <m/>
    <m/>
    <m/>
    <m/>
    <m/>
    <m/>
  </r>
  <r>
    <n v="47"/>
    <s v="Numbers of people evacuated"/>
    <m/>
    <m/>
    <m/>
    <m/>
    <x v="6"/>
    <m/>
    <m/>
    <m/>
    <m/>
    <m/>
    <m/>
    <m/>
    <m/>
    <m/>
    <m/>
    <m/>
    <m/>
    <m/>
    <m/>
    <x v="0"/>
    <m/>
    <m/>
    <m/>
    <m/>
    <m/>
    <m/>
    <x v="0"/>
    <x v="0"/>
    <m/>
    <m/>
    <m/>
    <m/>
    <m/>
    <m/>
    <m/>
    <m/>
    <m/>
    <m/>
    <m/>
    <m/>
    <m/>
    <m/>
    <m/>
    <m/>
    <m/>
    <m/>
    <m/>
    <m/>
    <m/>
    <m/>
  </r>
  <r>
    <n v="48"/>
    <s v="Numbers receiving aid"/>
    <m/>
    <m/>
    <m/>
    <m/>
    <x v="6"/>
    <m/>
    <m/>
    <m/>
    <m/>
    <m/>
    <m/>
    <m/>
    <m/>
    <m/>
    <m/>
    <m/>
    <m/>
    <m/>
    <m/>
    <x v="0"/>
    <m/>
    <m/>
    <m/>
    <m/>
    <m/>
    <m/>
    <x v="0"/>
    <x v="0"/>
    <m/>
    <m/>
    <m/>
    <m/>
    <m/>
    <m/>
    <m/>
    <m/>
    <m/>
    <m/>
    <m/>
    <m/>
    <m/>
    <m/>
    <m/>
    <m/>
    <m/>
    <m/>
    <m/>
    <m/>
    <m/>
    <m/>
  </r>
  <r>
    <n v="49"/>
    <s v="Population Census"/>
    <m/>
    <s v="Population Statistics covers population and demographic statistics in Anguilla, topics like demography, vital statistics, population structures and growth, census, demographic projections, families and households (marriages, divorces, household size)."/>
    <s v="Actual population data are only reported for Anguilla’s census years which are years 1960, 1974, 1992, 2001 and 2011. Population statistics for years in between (non-census years) these periods are crude estimates using births, deaths and population._x000a__x000a_"/>
    <m/>
    <x v="8"/>
    <s v="Princess Alexandra Hospital"/>
    <s v="National Statistics Department"/>
    <s v="Anguilla Statistics Department, Princess Alexandra Hospital, Judicial Department_x000a_"/>
    <m/>
    <s v="National Statistics Department"/>
    <s v="No detail"/>
    <s v="1960-2019"/>
    <m/>
    <m/>
    <m/>
    <m/>
    <m/>
    <d v="2019-01-01T00:00:00"/>
    <s v="eng"/>
    <x v="3"/>
    <s v="Population, Demographics, Vital Statistics, Population Structures, Growth, Census, Projections, Families, Households, Marriages, Divorces, Household Size, Deaths, Births"/>
    <s v="online resource"/>
    <s v="None"/>
    <s v="Official Statistics"/>
    <s v="XLSX"/>
    <s v="HardDisk"/>
    <x v="7"/>
    <x v="0"/>
    <d v="2019-01-01T00:00:00"/>
    <s v="Unknown"/>
    <s v="Demographics"/>
    <s v="Public"/>
    <s v="Open Access"/>
    <s v="None"/>
    <m/>
    <m/>
    <m/>
    <m/>
    <s v="None"/>
    <m/>
    <s v="National Statistics Office"/>
    <s v="item creation"/>
    <s v="Annual"/>
    <s v="Actual population every census, other years  crude estimates"/>
    <s v="National"/>
    <s v="National"/>
    <s v="Annual and 10 Year Census"/>
    <s v="Annual"/>
    <s v="District"/>
    <s v="Individuals"/>
  </r>
  <r>
    <n v="50"/>
    <s v="Reach of Early warning systems"/>
    <m/>
    <m/>
    <m/>
    <m/>
    <x v="6"/>
    <m/>
    <s v="Department of Disaster Management"/>
    <m/>
    <m/>
    <m/>
    <m/>
    <m/>
    <m/>
    <m/>
    <m/>
    <m/>
    <m/>
    <m/>
    <m/>
    <x v="0"/>
    <m/>
    <m/>
    <m/>
    <m/>
    <m/>
    <m/>
    <x v="0"/>
    <x v="0"/>
    <m/>
    <m/>
    <m/>
    <m/>
    <m/>
    <m/>
    <m/>
    <m/>
    <m/>
    <m/>
    <m/>
    <m/>
    <m/>
    <m/>
    <m/>
    <m/>
    <m/>
    <m/>
    <m/>
    <m/>
    <m/>
    <m/>
  </r>
  <r>
    <n v="51"/>
    <s v="Register of Disasters"/>
    <m/>
    <s v="EM-DAT provides an objective basis for vulnerability assessment and rational decision-making in disaster situations. For example, it helps policymakers identify the disaster types that are most common in a given country and that have had significant historical impacts on human populations._x000a__x000a_In addition to providing information on the human impact of disasters - such as the number of people killed, injured or affected - EM-DAT provides disaster-related economic damage estimates and disaster-specific international aid contributions."/>
    <s v="Development and relief agencies have long recognized the crucial role played by data and information in mitigating the impacts of disasters on vulnerable populations. Systematic collection and analysis of these data provides invaluable information to governments and agencies in charge of relief and recovery activities. They are also crucial in the integration of health components into development and poverty alleviation programmes._x000a__x000a_Yet there is still no international consensus regarding best practices for collecting these data. Together with the complexity of collecting reliable information, there remains huge variability in definitions, methodologies, tools and sourcing."/>
    <m/>
    <x v="12"/>
    <m/>
    <s v="EM-DAT"/>
    <s v="EM-DAT"/>
    <s v="https://public.emdat.be/about"/>
    <s v="EM-DAT"/>
    <s v="No detail"/>
    <s v="Currently Valid"/>
    <d v="1998-01-01T00:00:00"/>
    <d v="2021-03-11T00:00:00"/>
    <d v="2009-01-01T00:00:00"/>
    <d v="2021-03-11T00:00:00"/>
    <d v="2021-03-11T00:00:00"/>
    <m/>
    <s v="eng"/>
    <x v="10"/>
    <s v="disaster, hurricane, affected population, injured, insurance, damage, CPI"/>
    <s v="online resource"/>
    <s v=" https://public.emdat.be/about - see DATABASE LICENSE AGREEMENT"/>
    <s v=" https://public.emdat.be/about - see Guidelines."/>
    <m/>
    <s v="Online"/>
    <x v="8"/>
    <x v="0"/>
    <d v="2021-03-12T00:00:00"/>
    <s v="variable (small) "/>
    <s v="Log of past disasters"/>
    <s v="Disaster Management Specialists"/>
    <s v="Free login required for general purposes"/>
    <s v="None"/>
    <s v="None"/>
    <m/>
    <m/>
    <m/>
    <s v="https://public.emdat.be/about - see use of EM-DAT Database"/>
    <m/>
    <s v="EM-DAT"/>
    <s v="license"/>
    <s v="As needed"/>
    <s v="https://public.emdat.be/about - see Data Entry"/>
    <s v="Global"/>
    <s v="Global"/>
    <s v="Ongoing"/>
    <s v="By Event"/>
    <s v="Global"/>
    <s v="State / Territory"/>
  </r>
  <r>
    <n v="52"/>
    <s v="Rights of way"/>
    <m/>
    <m/>
    <m/>
    <m/>
    <x v="0"/>
    <m/>
    <m/>
    <m/>
    <m/>
    <m/>
    <m/>
    <m/>
    <m/>
    <m/>
    <m/>
    <m/>
    <m/>
    <m/>
    <m/>
    <x v="0"/>
    <m/>
    <m/>
    <m/>
    <m/>
    <m/>
    <m/>
    <x v="0"/>
    <x v="0"/>
    <m/>
    <m/>
    <m/>
    <m/>
    <m/>
    <m/>
    <m/>
    <m/>
    <m/>
    <m/>
    <m/>
    <m/>
    <m/>
    <m/>
    <m/>
    <m/>
    <m/>
    <m/>
    <m/>
    <m/>
    <m/>
    <m/>
  </r>
  <r>
    <n v="53"/>
    <s v="Roads"/>
    <m/>
    <s v="The roads, tracks and footpaths have been digitized following the logic required, using the orthophotos as geometric reference in background. "/>
    <s v="The width and makeup attributes were filled while digitizing, as well as the network level. Some ancillary data (paper maps + Google Maps) were used to fill the road names where they could be found"/>
    <m/>
    <x v="2"/>
    <m/>
    <s v="Department of Physical Planning"/>
    <s v="Department of Physical Planning"/>
    <m/>
    <s v="Department of Physical Planning"/>
    <s v="The roads, tracks and footpaths have been digitized following the logic required, using the orthophotos as geometric reference in background. The width and makeup attributes were filled while digitizing, as well as the network level. Some ancillary data (paper maps + Google Maps) were used to fill the road names where they could be found"/>
    <s v="2011-2021"/>
    <d v="2011-01-01T00:00:00"/>
    <d v="2011-01-01T00:00:00"/>
    <d v="2011-01-01T00:00:00"/>
    <d v="2011-01-01T00:00:00"/>
    <d v="2011-01-01T00:00:00"/>
    <m/>
    <s v="eng"/>
    <x v="11"/>
    <s v="Transport, Roads, highways, paths, "/>
    <s v="Digital File"/>
    <m/>
    <m/>
    <s v="SHP"/>
    <s v="HardDisk"/>
    <x v="0"/>
    <x v="1"/>
    <m/>
    <s v="1.14 Mb"/>
    <s v="Baseline Mapping"/>
    <s v="All"/>
    <s v="Permission from Government of Anguilla"/>
    <s v="None"/>
    <s v="Within Extents"/>
    <m/>
    <m/>
    <m/>
    <s v="None"/>
    <m/>
    <s v="Department of Physical Planning"/>
    <s v="none specified"/>
    <s v="None Planned"/>
    <s v="None"/>
    <s v="Anguilla"/>
    <s v="Anguilla"/>
    <m/>
    <m/>
    <m/>
    <m/>
  </r>
  <r>
    <n v="54"/>
    <s v="Salt Ponds"/>
    <s v="Ponds"/>
    <s v="Salt Ponds and other inland wetland areas."/>
    <m/>
    <m/>
    <x v="2"/>
    <s v="Environment Unit, Department of Natural Resources"/>
    <s v="Department of Physical Planning"/>
    <m/>
    <m/>
    <s v="Department of Physical Planning"/>
    <m/>
    <n v="2006"/>
    <d v="2006-05-01T00:00:00"/>
    <d v="2006-05-01T00:00:00"/>
    <d v="2006-05-01T00:00:00"/>
    <d v="2006-05-01T00:00:00"/>
    <d v="2006-05-01T00:00:00"/>
    <m/>
    <s v="eng"/>
    <x v="2"/>
    <s v="salt ponds, ponds, lakes, water, wildlife, environment"/>
    <s v="Digital File"/>
    <m/>
    <m/>
    <s v="SHP"/>
    <s v="HardDisk"/>
    <x v="0"/>
    <x v="1"/>
    <d v="2006-05-01T00:00:00"/>
    <s v="0.95 Mb"/>
    <s v="Environmental Baseline, Biodiversity, "/>
    <s v="Environmental, Planning"/>
    <s v="Permission from Government of Anguilla"/>
    <s v="None"/>
    <m/>
    <m/>
    <m/>
    <m/>
    <s v="None"/>
    <m/>
    <s v="Department of Physical Planning"/>
    <s v="item creation"/>
    <s v="None Planned"/>
    <s v="None"/>
    <s v="Anguilla"/>
    <s v="Anguilla"/>
    <s v="None"/>
    <s v="None"/>
    <s v="Ponds"/>
    <s v="Ponds"/>
  </r>
  <r>
    <n v="55"/>
    <s v="Shelters"/>
    <m/>
    <m/>
    <m/>
    <m/>
    <x v="6"/>
    <m/>
    <s v="Department of Physical Planning"/>
    <m/>
    <m/>
    <m/>
    <m/>
    <m/>
    <m/>
    <m/>
    <m/>
    <m/>
    <m/>
    <m/>
    <m/>
    <x v="0"/>
    <m/>
    <m/>
    <m/>
    <m/>
    <m/>
    <m/>
    <x v="0"/>
    <x v="0"/>
    <m/>
    <m/>
    <m/>
    <m/>
    <m/>
    <m/>
    <m/>
    <m/>
    <m/>
    <m/>
    <m/>
    <m/>
    <m/>
    <m/>
    <m/>
    <m/>
    <m/>
    <m/>
    <m/>
    <m/>
    <m/>
    <m/>
  </r>
  <r>
    <n v="56"/>
    <s v="Storm Surge"/>
    <m/>
    <m/>
    <m/>
    <m/>
    <x v="0"/>
    <m/>
    <s v="Department of Physical Planning"/>
    <m/>
    <m/>
    <m/>
    <m/>
    <m/>
    <m/>
    <m/>
    <m/>
    <m/>
    <m/>
    <m/>
    <m/>
    <x v="0"/>
    <m/>
    <m/>
    <m/>
    <m/>
    <m/>
    <m/>
    <x v="0"/>
    <x v="0"/>
    <m/>
    <m/>
    <m/>
    <m/>
    <m/>
    <m/>
    <m/>
    <m/>
    <m/>
    <m/>
    <m/>
    <m/>
    <m/>
    <m/>
    <m/>
    <m/>
    <m/>
    <m/>
    <m/>
    <m/>
    <m/>
    <m/>
  </r>
  <r>
    <n v="57"/>
    <s v="Tourism Facilities"/>
    <m/>
    <s v="Hotels, guest houses and villas and restaurants. based on information in the Anguilla Travel Planner 2005 supplied by Anguilla Tourist Board"/>
    <m/>
    <m/>
    <x v="13"/>
    <s v="Department of Physical Planning"/>
    <s v="Department of Physical Planning"/>
    <s v="AXACRIS"/>
    <m/>
    <s v="Department of Physical Planning"/>
    <m/>
    <n v="2006"/>
    <d v="2006-01-01T00:00:00"/>
    <d v="2006-01-01T00:00:00"/>
    <d v="2006-01-01T00:00:00"/>
    <d v="2006-01-01T00:00:00"/>
    <d v="2006-01-01T00:00:00"/>
    <m/>
    <s v="eng"/>
    <x v="1"/>
    <s v="Hotels, villas, Tourism, Tourists, Guest Houses, Facilities, Restaurants"/>
    <s v="Digital File"/>
    <m/>
    <m/>
    <s v="SHP"/>
    <s v="HardDisk"/>
    <x v="0"/>
    <x v="1"/>
    <d v="2006-05-01T00:00:00"/>
    <s v="0.2 Mb"/>
    <s v="Baseline Mapping"/>
    <s v="All"/>
    <s v="Permission from Government of Anguilla"/>
    <s v="None"/>
    <m/>
    <m/>
    <m/>
    <m/>
    <s v="None"/>
    <m/>
    <s v="Department of Physical Planning"/>
    <s v="item creation"/>
    <s v="None Planned"/>
    <s v="None"/>
    <s v="Anguilla"/>
    <s v="Anguila"/>
    <s v="None"/>
    <s v="None"/>
    <s v="Feature"/>
    <s v="Feature"/>
  </r>
  <r>
    <n v="58"/>
    <s v="Transformers"/>
    <m/>
    <m/>
    <m/>
    <m/>
    <x v="0"/>
    <m/>
    <s v="Department of Physical Planning"/>
    <m/>
    <m/>
    <m/>
    <m/>
    <m/>
    <m/>
    <m/>
    <m/>
    <m/>
    <m/>
    <m/>
    <m/>
    <x v="0"/>
    <m/>
    <m/>
    <m/>
    <m/>
    <m/>
    <m/>
    <x v="0"/>
    <x v="0"/>
    <m/>
    <m/>
    <m/>
    <m/>
    <m/>
    <m/>
    <m/>
    <m/>
    <m/>
    <m/>
    <m/>
    <m/>
    <m/>
    <m/>
    <m/>
    <m/>
    <m/>
    <m/>
    <m/>
    <m/>
    <m/>
    <m/>
  </r>
  <r>
    <n v="59"/>
    <s v="Land Cover"/>
    <m/>
    <m/>
    <m/>
    <m/>
    <x v="0"/>
    <m/>
    <s v="Department of Physical Planning"/>
    <m/>
    <m/>
    <m/>
    <m/>
    <m/>
    <m/>
    <m/>
    <m/>
    <m/>
    <m/>
    <m/>
    <m/>
    <x v="0"/>
    <m/>
    <m/>
    <m/>
    <m/>
    <m/>
    <m/>
    <x v="0"/>
    <x v="0"/>
    <m/>
    <m/>
    <m/>
    <m/>
    <m/>
    <m/>
    <m/>
    <m/>
    <m/>
    <m/>
    <m/>
    <m/>
    <m/>
    <m/>
    <m/>
    <m/>
    <m/>
    <m/>
    <m/>
    <m/>
    <m/>
    <m/>
  </r>
  <r>
    <n v="60"/>
    <s v="Water Pipes"/>
    <m/>
    <m/>
    <m/>
    <m/>
    <x v="0"/>
    <m/>
    <s v="Department of Physical Planning"/>
    <m/>
    <m/>
    <m/>
    <m/>
    <m/>
    <m/>
    <m/>
    <m/>
    <m/>
    <m/>
    <m/>
    <m/>
    <x v="0"/>
    <m/>
    <m/>
    <m/>
    <m/>
    <m/>
    <m/>
    <x v="0"/>
    <x v="0"/>
    <m/>
    <m/>
    <m/>
    <m/>
    <m/>
    <m/>
    <m/>
    <m/>
    <m/>
    <m/>
    <m/>
    <m/>
    <m/>
    <m/>
    <m/>
    <m/>
    <m/>
    <m/>
    <m/>
    <m/>
    <m/>
    <m/>
  </r>
  <r>
    <n v="61"/>
    <s v="Water Pumps"/>
    <m/>
    <m/>
    <m/>
    <m/>
    <x v="0"/>
    <m/>
    <s v="Department of Physical Planning"/>
    <m/>
    <m/>
    <m/>
    <m/>
    <m/>
    <m/>
    <m/>
    <m/>
    <m/>
    <m/>
    <m/>
    <m/>
    <x v="0"/>
    <m/>
    <m/>
    <m/>
    <m/>
    <m/>
    <m/>
    <x v="0"/>
    <x v="0"/>
    <m/>
    <m/>
    <m/>
    <m/>
    <m/>
    <m/>
    <m/>
    <m/>
    <m/>
    <m/>
    <m/>
    <m/>
    <m/>
    <m/>
    <m/>
    <m/>
    <m/>
    <m/>
    <m/>
    <m/>
    <m/>
    <m/>
  </r>
  <r>
    <n v="62"/>
    <s v="Water Tanks/Reservoirs"/>
    <m/>
    <m/>
    <m/>
    <m/>
    <x v="0"/>
    <m/>
    <s v="Department of Physical Planning"/>
    <m/>
    <m/>
    <m/>
    <m/>
    <m/>
    <m/>
    <m/>
    <m/>
    <m/>
    <m/>
    <m/>
    <m/>
    <x v="0"/>
    <m/>
    <m/>
    <m/>
    <m/>
    <m/>
    <m/>
    <x v="0"/>
    <x v="0"/>
    <m/>
    <m/>
    <m/>
    <m/>
    <m/>
    <m/>
    <m/>
    <m/>
    <m/>
    <m/>
    <m/>
    <m/>
    <m/>
    <m/>
    <m/>
    <m/>
    <m/>
    <m/>
    <m/>
    <m/>
    <m/>
    <m/>
  </r>
  <r>
    <n v="63"/>
    <s v="Agricultural Impacts"/>
    <m/>
    <m/>
    <m/>
    <m/>
    <x v="6"/>
    <s v="Agriculture Unit"/>
    <m/>
    <m/>
    <m/>
    <m/>
    <m/>
    <m/>
    <m/>
    <m/>
    <m/>
    <m/>
    <m/>
    <m/>
    <m/>
    <x v="0"/>
    <m/>
    <m/>
    <m/>
    <m/>
    <m/>
    <m/>
    <x v="0"/>
    <x v="0"/>
    <m/>
    <m/>
    <m/>
    <m/>
    <m/>
    <m/>
    <m/>
    <m/>
    <m/>
    <m/>
    <m/>
    <m/>
    <m/>
    <m/>
    <m/>
    <m/>
    <m/>
    <m/>
    <m/>
    <m/>
    <m/>
    <m/>
  </r>
  <r>
    <n v="64"/>
    <s v="Loss of water resources"/>
    <m/>
    <m/>
    <m/>
    <m/>
    <x v="6"/>
    <s v="Water Corporation of Anguilla"/>
    <m/>
    <m/>
    <m/>
    <m/>
    <m/>
    <m/>
    <m/>
    <m/>
    <m/>
    <m/>
    <m/>
    <m/>
    <m/>
    <x v="0"/>
    <m/>
    <m/>
    <m/>
    <m/>
    <m/>
    <m/>
    <x v="0"/>
    <x v="0"/>
    <m/>
    <m/>
    <m/>
    <m/>
    <m/>
    <m/>
    <m/>
    <m/>
    <m/>
    <m/>
    <m/>
    <m/>
    <m/>
    <m/>
    <m/>
    <m/>
    <m/>
    <m/>
    <m/>
    <m/>
    <m/>
    <m/>
  </r>
  <r>
    <n v="65"/>
    <s v="Critical Facilities"/>
    <m/>
    <s v="Major facilities around the island including shops, petrol stations, police, fire, health and other services, transportation features"/>
    <m/>
    <m/>
    <x v="2"/>
    <s v="Department of Physical Planning"/>
    <s v="Department of Physical Planning"/>
    <m/>
    <m/>
    <s v="Department of Physical Planning"/>
    <m/>
    <s v="2007-?"/>
    <d v="2007-12-07T00:00:00"/>
    <d v="2007-12-07T00:00:00"/>
    <d v="2007-12-07T00:00:00"/>
    <d v="2007-12-07T00:00:00"/>
    <d v="2007-12-07T00:00:00"/>
    <m/>
    <s v="eng"/>
    <x v="9"/>
    <s v="Transport, Airport, Cellular Tower, Chamber of Commerce, Clinic, Distribution Point, Fuel depot, Government, Guest House, Hardware, Hospital, Hotel, Landfill, National Trust, Petrol Station, Pier, Power Plant, Red Cross, School, Shelter, Telecommunication, Water Plant"/>
    <s v="Digital File"/>
    <m/>
    <m/>
    <s v="SHP"/>
    <s v="HardDisk"/>
    <x v="0"/>
    <x v="1"/>
    <d v="2021-03-01T00:00:00"/>
    <s v="0.1 Mb"/>
    <m/>
    <s v="General Public"/>
    <m/>
    <m/>
    <m/>
    <m/>
    <m/>
    <m/>
    <m/>
    <m/>
    <m/>
    <m/>
    <m/>
    <m/>
    <m/>
    <m/>
    <m/>
    <m/>
    <m/>
    <m/>
  </r>
  <r>
    <n v="66"/>
    <s v="Solid Waste"/>
    <m/>
    <m/>
    <m/>
    <m/>
    <x v="0"/>
    <m/>
    <m/>
    <m/>
    <m/>
    <m/>
    <m/>
    <m/>
    <m/>
    <m/>
    <m/>
    <m/>
    <m/>
    <m/>
    <m/>
    <x v="0"/>
    <m/>
    <m/>
    <m/>
    <m/>
    <m/>
    <m/>
    <x v="0"/>
    <x v="0"/>
    <m/>
    <m/>
    <m/>
    <m/>
    <m/>
    <m/>
    <m/>
    <m/>
    <m/>
    <m/>
    <m/>
    <m/>
    <m/>
    <m/>
    <m/>
    <m/>
    <m/>
    <m/>
    <m/>
    <m/>
    <m/>
    <m/>
  </r>
  <r>
    <n v="67"/>
    <s v="Protected Areas"/>
    <m/>
    <m/>
    <m/>
    <m/>
    <x v="4"/>
    <s v="Anguilla National Trust"/>
    <s v="Anguilla National Trust"/>
    <m/>
    <m/>
    <m/>
    <m/>
    <m/>
    <m/>
    <m/>
    <m/>
    <m/>
    <m/>
    <m/>
    <m/>
    <x v="0"/>
    <m/>
    <m/>
    <m/>
    <m/>
    <m/>
    <m/>
    <x v="0"/>
    <x v="0"/>
    <m/>
    <m/>
    <m/>
    <m/>
    <m/>
    <m/>
    <m/>
    <m/>
    <m/>
    <m/>
    <m/>
    <m/>
    <m/>
    <m/>
    <m/>
    <m/>
    <m/>
    <m/>
    <m/>
    <m/>
    <m/>
    <m/>
  </r>
  <r>
    <n v="68"/>
    <s v="Digital Terrain Model"/>
    <s v="LIDAR Survey"/>
    <s v="NONE"/>
    <m/>
    <m/>
    <x v="14"/>
    <s v="Joint Nature Conservancy Council"/>
    <s v="Department of Physical Planning"/>
    <s v="Natural Capital Study"/>
    <m/>
    <s v="Department of Physical Planning"/>
    <m/>
    <m/>
    <d v="2017-01-01T00:00:00"/>
    <m/>
    <m/>
    <m/>
    <m/>
    <m/>
    <s v="eng"/>
    <x v="6"/>
    <s v="Height, LIDAR, Terrain, Elevation, "/>
    <s v="Digital File"/>
    <m/>
    <m/>
    <s v="GRID"/>
    <s v="HardDisk"/>
    <x v="0"/>
    <x v="1"/>
    <d v="2017-01-01T00:00:00"/>
    <s v="??"/>
    <m/>
    <m/>
    <m/>
    <m/>
    <m/>
    <m/>
    <m/>
    <m/>
    <m/>
    <m/>
    <m/>
    <s v="item creation"/>
    <s v="None Planned"/>
    <s v="None"/>
    <m/>
    <m/>
    <m/>
    <m/>
    <m/>
    <m/>
  </r>
  <r>
    <n v="69"/>
    <s v="Bathymetry"/>
    <m/>
    <m/>
    <m/>
    <m/>
    <x v="14"/>
    <s v="Joint Nature Conservancy Council"/>
    <s v="Department of Physical Planning"/>
    <s v="Natural Capital Study"/>
    <m/>
    <m/>
    <m/>
    <m/>
    <m/>
    <m/>
    <m/>
    <m/>
    <m/>
    <m/>
    <m/>
    <x v="6"/>
    <m/>
    <m/>
    <m/>
    <m/>
    <m/>
    <m/>
    <x v="0"/>
    <x v="0"/>
    <m/>
    <m/>
    <m/>
    <m/>
    <m/>
    <m/>
    <m/>
    <m/>
    <m/>
    <m/>
    <m/>
    <m/>
    <m/>
    <m/>
    <m/>
    <m/>
    <m/>
    <m/>
    <m/>
    <m/>
    <m/>
    <m/>
  </r>
  <r>
    <n v="70"/>
    <s v="Migration"/>
    <s v="Migration and Citizenship:Series - Tables"/>
    <s v="Migration and Citizenship statistics covers migration, citizenship and acquisition of citizenship. Migration is influenced by a combination of economic, political, environmental and social factors either in the migrant’s country of origin (push factors) or influences the country of destination (pull factors) similarly."/>
    <s v="This includes the naturalization and citizenship of people within Anguilla._x000a__x000a_"/>
    <m/>
    <x v="8"/>
    <s v="Attorney General Office"/>
    <s v="National Statistics Department"/>
    <m/>
    <m/>
    <s v="National Statistics Department"/>
    <m/>
    <s v="2000-2018"/>
    <m/>
    <m/>
    <m/>
    <m/>
    <m/>
    <m/>
    <s v="eng"/>
    <x v="3"/>
    <s v="Migration, Citizenship, Naturalization, "/>
    <s v="Digital File"/>
    <m/>
    <s v="Official Statistics"/>
    <s v="XLSX"/>
    <s v="HardDisk"/>
    <x v="9"/>
    <x v="0"/>
    <m/>
    <s v="Unknown"/>
    <m/>
    <s v="General Public"/>
    <s v="Open Access"/>
    <s v="None"/>
    <m/>
    <m/>
    <m/>
    <m/>
    <s v="None"/>
    <s v="The disaggregation of data for naturalization and citizenship are only available form 2014 onwards._x000a__x000a_Additionally, the number of registrations received for naturalization and citizenship by country of birth are only available from 2014 onwards."/>
    <s v="National Statistics Office"/>
    <s v="item creation"/>
    <s v="Annual"/>
    <s v="NA"/>
    <s v="All registered"/>
    <s v="National"/>
    <s v="Annual update"/>
    <s v="Annual"/>
    <s v="Anguilla"/>
    <s v="Individuals"/>
  </r>
  <r>
    <n v="71"/>
    <s v="Health Statistics"/>
    <m/>
    <s v="Health covers the health and mortality related statistical activities, including topics like life expectancy, health status, health and safety, health resources and expenditure, health care systems, morbidity and mortality (including infant and child mortality), hospital admission, causes of illness and death, specific diseases (e.g. AIDS), disabilities, pharmaceutical consumption and sales, health personnel, remuneration of health professions, environmental health status, health inequality, health accounts"/>
    <m/>
    <m/>
    <x v="15"/>
    <m/>
    <s v="National Statistics Department"/>
    <m/>
    <m/>
    <s v="National Statistics Department"/>
    <m/>
    <s v="1994-2021"/>
    <m/>
    <m/>
    <m/>
    <m/>
    <m/>
    <m/>
    <s v="eng"/>
    <x v="12"/>
    <s v="life expectancy, health status, health and safety, health resources,  expenditure, health care systems, morbidity, mortality ,infant mortality,  child mortality), hospital admission, causes of illness and death, specific diseases,  AIDS, disabilities, pharmaceutical consumption , Pharmaceutical sales, health personnel, remuneration,  environmental health status, health inequality, health accounts._x000a__x000a_"/>
    <s v="Digital File"/>
    <m/>
    <s v="Official Statistics"/>
    <s v="XLSX"/>
    <s v="HardDisk"/>
    <x v="10"/>
    <x v="0"/>
    <m/>
    <m/>
    <m/>
    <s v="General Public"/>
    <s v="Open Access"/>
    <s v="None"/>
    <m/>
    <m/>
    <m/>
    <m/>
    <s v="None"/>
    <m/>
    <m/>
    <s v="item creation"/>
    <s v="Annual"/>
    <s v="NA"/>
    <s v="all records"/>
    <s v="Hospital and key institutions"/>
    <s v="Annual update"/>
    <s v="Annual"/>
    <s v="Anguilla"/>
    <s v="Various"/>
  </r>
  <r>
    <n v="72"/>
    <s v="Living Conditions"/>
    <s v=" Living Conditions, Poverty"/>
    <s v="Living conditions, poverty and cross-cutting social issues – includes work on multidimensional methods to measure poverty, living conditions in the board sense, social inclusion/exclusions, social indicators and social situation."/>
    <m/>
    <m/>
    <x v="8"/>
    <m/>
    <s v="National Statistics Department"/>
    <m/>
    <m/>
    <s v="National Statistics Department"/>
    <m/>
    <m/>
    <m/>
    <m/>
    <m/>
    <m/>
    <m/>
    <m/>
    <s v="eng"/>
    <x v="3"/>
    <s v="poverty, living conditions, social inclusion, social exclusion, labour"/>
    <s v="Digital File"/>
    <m/>
    <s v="Official Statistics"/>
    <s v="XLSX"/>
    <s v="HardDisk"/>
    <x v="11"/>
    <x v="0"/>
    <m/>
    <m/>
    <m/>
    <s v="General Public"/>
    <s v="Open Access"/>
    <s v="None"/>
    <m/>
    <m/>
    <m/>
    <m/>
    <s v="None"/>
    <m/>
    <s v="National Statistics Office"/>
    <s v="item creation"/>
    <s v="5-7 years"/>
    <s v="NA"/>
    <m/>
    <m/>
    <s v="Periodic update"/>
    <s v="5-7 years"/>
    <s v="Anguilla"/>
    <s v="Individuals"/>
  </r>
  <r>
    <n v="73"/>
    <s v="ICT Inventory"/>
    <m/>
    <m/>
    <m/>
    <m/>
    <x v="0"/>
    <m/>
    <m/>
    <m/>
    <m/>
    <m/>
    <m/>
    <m/>
    <m/>
    <m/>
    <m/>
    <m/>
    <m/>
    <m/>
    <m/>
    <x v="0"/>
    <m/>
    <m/>
    <m/>
    <m/>
    <m/>
    <m/>
    <x v="0"/>
    <x v="0"/>
    <m/>
    <m/>
    <m/>
    <m/>
    <m/>
    <m/>
    <m/>
    <m/>
    <m/>
    <m/>
    <m/>
    <m/>
    <m/>
    <m/>
    <m/>
    <m/>
    <m/>
    <m/>
    <m/>
    <m/>
    <m/>
    <m/>
  </r>
  <r>
    <n v="74"/>
    <s v="Turtle Beaches"/>
    <s v="Turtle Activtiy Sites"/>
    <s v="Location of main turtle nesting and foraging areas"/>
    <m/>
    <m/>
    <x v="3"/>
    <m/>
    <s v="Department of Physical Planning"/>
    <s v="Fisheries Unit"/>
    <m/>
    <s v="Fisheries Unit"/>
    <s v="Created as part of the AXACRIS Environmental Information System under the ACRAMAM project"/>
    <s v="2005-Present"/>
    <d v="2006-05-01T00:00:00"/>
    <d v="2006-05-01T00:00:00"/>
    <d v="2006-05-01T00:00:00"/>
    <d v="2006-05-01T00:00:00"/>
    <d v="2006-05-01T00:00:00"/>
    <m/>
    <s v="eng"/>
    <x v="2"/>
    <s v="biodiversity, foraging,nesting, turtles, conservation, fauna, "/>
    <s v="Digital File"/>
    <m/>
    <m/>
    <s v="SHP"/>
    <s v="HardDisk"/>
    <x v="0"/>
    <x v="1"/>
    <d v="2006-05-01T00:00:00"/>
    <s v="0.13 Mb"/>
    <s v="Environmental Monitoring, Education"/>
    <s v="Environmental and Marine"/>
    <s v="Permission from Government of Anguilla"/>
    <s v="None"/>
    <s v="General Location Only "/>
    <m/>
    <m/>
    <m/>
    <s v="None"/>
    <m/>
    <s v="Fisheries Unit"/>
    <s v="item creation"/>
    <s v="None Planned"/>
    <s v="NA"/>
    <m/>
    <s v="Anguilla and Outer Islands"/>
    <s v="Unknown"/>
    <s v="Unknown"/>
    <s v="Beach"/>
    <s v="Beach"/>
  </r>
  <r>
    <n v="75"/>
    <s v="Water Access Points"/>
    <m/>
    <m/>
    <m/>
    <m/>
    <x v="16"/>
    <m/>
    <s v="Water Corporation of Anguilla"/>
    <m/>
    <m/>
    <m/>
    <m/>
    <m/>
    <m/>
    <m/>
    <m/>
    <m/>
    <m/>
    <m/>
    <m/>
    <x v="0"/>
    <m/>
    <m/>
    <m/>
    <m/>
    <m/>
    <m/>
    <x v="0"/>
    <x v="0"/>
    <m/>
    <m/>
    <m/>
    <m/>
    <m/>
    <m/>
    <m/>
    <m/>
    <m/>
    <m/>
    <m/>
    <m/>
    <m/>
    <m/>
    <m/>
    <m/>
    <m/>
    <m/>
    <m/>
    <m/>
    <m/>
    <m/>
  </r>
  <r>
    <n v="76"/>
    <s v="Impacts on Historical Heritage"/>
    <m/>
    <m/>
    <m/>
    <s v="Irma Report"/>
    <x v="9"/>
    <m/>
    <s v="Anguilla National Trust"/>
    <m/>
    <m/>
    <m/>
    <m/>
    <n v="2017"/>
    <m/>
    <m/>
    <m/>
    <m/>
    <m/>
    <m/>
    <s v="eng"/>
    <x v="3"/>
    <s v="Disaster, Hurricane, Historical, Architecture, Culture, Damage, Buildings"/>
    <s v="Digital File"/>
    <m/>
    <m/>
    <s v="PDF"/>
    <s v="HardDisk"/>
    <x v="0"/>
    <x v="2"/>
    <m/>
    <m/>
    <m/>
    <m/>
    <m/>
    <m/>
    <m/>
    <m/>
    <m/>
    <m/>
    <m/>
    <m/>
    <m/>
    <s v="item creation"/>
    <s v="None Planned"/>
    <s v="NA"/>
    <m/>
    <s v="Anguilla"/>
    <s v="None Planned"/>
    <s v="Unknown"/>
    <s v="Anguilla"/>
    <s v="Historical Features"/>
  </r>
  <r>
    <n v="77"/>
    <s v="XTBC"/>
    <m/>
    <m/>
    <m/>
    <m/>
    <x v="0"/>
    <m/>
    <m/>
    <m/>
    <m/>
    <m/>
    <m/>
    <m/>
    <m/>
    <m/>
    <m/>
    <m/>
    <m/>
    <m/>
    <m/>
    <x v="0"/>
    <m/>
    <m/>
    <m/>
    <m/>
    <m/>
    <m/>
    <x v="0"/>
    <x v="0"/>
    <m/>
    <m/>
    <m/>
    <m/>
    <m/>
    <m/>
    <m/>
    <m/>
    <m/>
    <m/>
    <m/>
    <m/>
    <m/>
    <m/>
    <m/>
    <m/>
    <m/>
    <m/>
    <m/>
    <m/>
    <m/>
    <m/>
  </r>
  <r>
    <n v="78"/>
    <s v="XTBC"/>
    <m/>
    <m/>
    <m/>
    <m/>
    <x v="0"/>
    <m/>
    <m/>
    <m/>
    <m/>
    <m/>
    <m/>
    <m/>
    <m/>
    <m/>
    <m/>
    <m/>
    <m/>
    <m/>
    <m/>
    <x v="0"/>
    <m/>
    <m/>
    <m/>
    <m/>
    <m/>
    <m/>
    <x v="0"/>
    <x v="0"/>
    <m/>
    <m/>
    <m/>
    <m/>
    <m/>
    <m/>
    <m/>
    <m/>
    <m/>
    <m/>
    <m/>
    <m/>
    <m/>
    <m/>
    <m/>
    <m/>
    <m/>
    <m/>
    <m/>
    <m/>
    <m/>
    <m/>
  </r>
  <r>
    <n v="79"/>
    <s v="XTBC"/>
    <m/>
    <m/>
    <m/>
    <m/>
    <x v="0"/>
    <m/>
    <m/>
    <m/>
    <m/>
    <m/>
    <m/>
    <m/>
    <m/>
    <m/>
    <m/>
    <m/>
    <m/>
    <m/>
    <m/>
    <x v="0"/>
    <m/>
    <m/>
    <m/>
    <m/>
    <m/>
    <m/>
    <x v="0"/>
    <x v="0"/>
    <m/>
    <m/>
    <m/>
    <m/>
    <m/>
    <m/>
    <m/>
    <m/>
    <m/>
    <m/>
    <m/>
    <m/>
    <m/>
    <m/>
    <m/>
    <m/>
    <m/>
    <m/>
    <m/>
    <m/>
    <m/>
    <m/>
  </r>
  <r>
    <n v="80"/>
    <s v="XTBC"/>
    <m/>
    <m/>
    <m/>
    <m/>
    <x v="0"/>
    <m/>
    <m/>
    <m/>
    <m/>
    <m/>
    <m/>
    <m/>
    <m/>
    <m/>
    <m/>
    <m/>
    <m/>
    <m/>
    <m/>
    <x v="0"/>
    <m/>
    <m/>
    <m/>
    <m/>
    <m/>
    <m/>
    <x v="0"/>
    <x v="0"/>
    <m/>
    <m/>
    <m/>
    <m/>
    <m/>
    <m/>
    <m/>
    <m/>
    <m/>
    <m/>
    <m/>
    <m/>
    <m/>
    <m/>
    <m/>
    <m/>
    <m/>
    <m/>
    <m/>
    <m/>
    <m/>
    <m/>
  </r>
  <r>
    <n v="81"/>
    <s v="XTBC"/>
    <m/>
    <m/>
    <m/>
    <m/>
    <x v="0"/>
    <m/>
    <m/>
    <m/>
    <m/>
    <m/>
    <m/>
    <m/>
    <m/>
    <m/>
    <m/>
    <m/>
    <m/>
    <m/>
    <m/>
    <x v="0"/>
    <m/>
    <m/>
    <m/>
    <m/>
    <m/>
    <m/>
    <x v="0"/>
    <x v="0"/>
    <m/>
    <m/>
    <m/>
    <m/>
    <m/>
    <m/>
    <m/>
    <m/>
    <m/>
    <m/>
    <m/>
    <m/>
    <m/>
    <m/>
    <m/>
    <m/>
    <m/>
    <m/>
    <m/>
    <m/>
    <m/>
    <m/>
  </r>
  <r>
    <n v="82"/>
    <s v="XTBC"/>
    <m/>
    <m/>
    <m/>
    <m/>
    <x v="0"/>
    <m/>
    <m/>
    <m/>
    <m/>
    <m/>
    <m/>
    <m/>
    <m/>
    <m/>
    <m/>
    <m/>
    <m/>
    <m/>
    <m/>
    <x v="0"/>
    <m/>
    <m/>
    <m/>
    <m/>
    <m/>
    <m/>
    <x v="0"/>
    <x v="0"/>
    <m/>
    <m/>
    <m/>
    <m/>
    <m/>
    <m/>
    <m/>
    <m/>
    <m/>
    <m/>
    <m/>
    <m/>
    <m/>
    <m/>
    <m/>
    <m/>
    <m/>
    <m/>
    <m/>
    <m/>
    <m/>
    <m/>
  </r>
  <r>
    <n v="83"/>
    <s v="XTBC"/>
    <m/>
    <m/>
    <m/>
    <m/>
    <x v="0"/>
    <m/>
    <m/>
    <m/>
    <m/>
    <m/>
    <m/>
    <m/>
    <m/>
    <m/>
    <m/>
    <m/>
    <m/>
    <m/>
    <m/>
    <x v="0"/>
    <m/>
    <m/>
    <m/>
    <m/>
    <m/>
    <m/>
    <x v="0"/>
    <x v="0"/>
    <m/>
    <m/>
    <m/>
    <m/>
    <m/>
    <m/>
    <m/>
    <m/>
    <m/>
    <m/>
    <m/>
    <m/>
    <m/>
    <m/>
    <m/>
    <m/>
    <m/>
    <m/>
    <m/>
    <m/>
    <m/>
    <m/>
  </r>
  <r>
    <n v="84"/>
    <s v="XTBC"/>
    <m/>
    <m/>
    <m/>
    <m/>
    <x v="0"/>
    <m/>
    <m/>
    <m/>
    <m/>
    <m/>
    <m/>
    <m/>
    <m/>
    <m/>
    <m/>
    <m/>
    <m/>
    <m/>
    <m/>
    <x v="0"/>
    <m/>
    <m/>
    <m/>
    <m/>
    <m/>
    <m/>
    <x v="0"/>
    <x v="0"/>
    <m/>
    <m/>
    <m/>
    <m/>
    <m/>
    <m/>
    <m/>
    <m/>
    <m/>
    <m/>
    <m/>
    <m/>
    <m/>
    <m/>
    <m/>
    <m/>
    <m/>
    <m/>
    <m/>
    <m/>
    <m/>
    <m/>
  </r>
  <r>
    <n v="85"/>
    <s v="XTBC"/>
    <m/>
    <m/>
    <m/>
    <m/>
    <x v="0"/>
    <m/>
    <m/>
    <m/>
    <m/>
    <m/>
    <m/>
    <m/>
    <m/>
    <m/>
    <m/>
    <m/>
    <m/>
    <m/>
    <m/>
    <x v="0"/>
    <m/>
    <m/>
    <m/>
    <m/>
    <m/>
    <m/>
    <x v="0"/>
    <x v="0"/>
    <m/>
    <m/>
    <m/>
    <m/>
    <m/>
    <m/>
    <m/>
    <m/>
    <m/>
    <m/>
    <m/>
    <m/>
    <m/>
    <m/>
    <m/>
    <m/>
    <m/>
    <m/>
    <m/>
    <m/>
    <m/>
    <m/>
  </r>
  <r>
    <n v="86"/>
    <s v="XTBC"/>
    <m/>
    <m/>
    <m/>
    <m/>
    <x v="0"/>
    <m/>
    <m/>
    <m/>
    <m/>
    <m/>
    <m/>
    <m/>
    <m/>
    <m/>
    <m/>
    <m/>
    <m/>
    <m/>
    <m/>
    <x v="0"/>
    <m/>
    <m/>
    <m/>
    <m/>
    <m/>
    <m/>
    <x v="0"/>
    <x v="0"/>
    <m/>
    <m/>
    <m/>
    <m/>
    <m/>
    <m/>
    <m/>
    <m/>
    <m/>
    <m/>
    <m/>
    <m/>
    <m/>
    <m/>
    <m/>
    <m/>
    <m/>
    <m/>
    <m/>
    <m/>
    <m/>
    <m/>
  </r>
  <r>
    <n v="87"/>
    <s v="XTBC"/>
    <m/>
    <m/>
    <m/>
    <m/>
    <x v="0"/>
    <m/>
    <m/>
    <m/>
    <m/>
    <m/>
    <m/>
    <m/>
    <m/>
    <m/>
    <m/>
    <m/>
    <m/>
    <m/>
    <m/>
    <x v="0"/>
    <m/>
    <m/>
    <m/>
    <m/>
    <m/>
    <m/>
    <x v="0"/>
    <x v="0"/>
    <m/>
    <m/>
    <m/>
    <m/>
    <m/>
    <m/>
    <m/>
    <m/>
    <m/>
    <m/>
    <m/>
    <m/>
    <m/>
    <m/>
    <m/>
    <m/>
    <m/>
    <m/>
    <m/>
    <m/>
    <m/>
    <m/>
  </r>
  <r>
    <n v="88"/>
    <s v="XTBC"/>
    <m/>
    <m/>
    <m/>
    <m/>
    <x v="0"/>
    <m/>
    <m/>
    <m/>
    <m/>
    <m/>
    <m/>
    <m/>
    <m/>
    <m/>
    <m/>
    <m/>
    <m/>
    <m/>
    <m/>
    <x v="0"/>
    <m/>
    <m/>
    <m/>
    <m/>
    <m/>
    <m/>
    <x v="0"/>
    <x v="0"/>
    <m/>
    <m/>
    <m/>
    <m/>
    <m/>
    <m/>
    <m/>
    <m/>
    <m/>
    <m/>
    <m/>
    <m/>
    <m/>
    <m/>
    <m/>
    <m/>
    <m/>
    <m/>
    <m/>
    <m/>
    <m/>
    <m/>
  </r>
  <r>
    <n v="89"/>
    <s v="XTBC"/>
    <m/>
    <m/>
    <m/>
    <m/>
    <x v="0"/>
    <m/>
    <m/>
    <m/>
    <m/>
    <m/>
    <m/>
    <m/>
    <m/>
    <m/>
    <m/>
    <m/>
    <m/>
    <m/>
    <m/>
    <x v="0"/>
    <m/>
    <m/>
    <m/>
    <m/>
    <m/>
    <m/>
    <x v="0"/>
    <x v="0"/>
    <m/>
    <m/>
    <m/>
    <m/>
    <m/>
    <m/>
    <m/>
    <m/>
    <m/>
    <m/>
    <m/>
    <m/>
    <m/>
    <m/>
    <m/>
    <m/>
    <m/>
    <m/>
    <m/>
    <m/>
    <m/>
    <m/>
  </r>
  <r>
    <n v="90"/>
    <s v="XTBC"/>
    <m/>
    <m/>
    <m/>
    <m/>
    <x v="0"/>
    <m/>
    <m/>
    <m/>
    <m/>
    <m/>
    <m/>
    <m/>
    <m/>
    <m/>
    <m/>
    <m/>
    <m/>
    <m/>
    <m/>
    <x v="0"/>
    <m/>
    <m/>
    <m/>
    <m/>
    <m/>
    <m/>
    <x v="0"/>
    <x v="0"/>
    <m/>
    <m/>
    <m/>
    <m/>
    <m/>
    <m/>
    <m/>
    <m/>
    <m/>
    <m/>
    <m/>
    <m/>
    <m/>
    <m/>
    <m/>
    <m/>
    <m/>
    <m/>
    <m/>
    <m/>
    <m/>
    <m/>
  </r>
  <r>
    <n v="91"/>
    <s v="XTBC"/>
    <m/>
    <m/>
    <m/>
    <m/>
    <x v="0"/>
    <m/>
    <m/>
    <m/>
    <m/>
    <m/>
    <m/>
    <m/>
    <m/>
    <m/>
    <m/>
    <m/>
    <m/>
    <m/>
    <m/>
    <x v="0"/>
    <m/>
    <m/>
    <m/>
    <m/>
    <m/>
    <m/>
    <x v="0"/>
    <x v="0"/>
    <m/>
    <m/>
    <m/>
    <m/>
    <m/>
    <m/>
    <m/>
    <m/>
    <m/>
    <m/>
    <m/>
    <m/>
    <m/>
    <m/>
    <m/>
    <m/>
    <m/>
    <m/>
    <m/>
    <m/>
    <m/>
    <m/>
  </r>
  <r>
    <n v="92"/>
    <s v="XTBC"/>
    <m/>
    <m/>
    <m/>
    <m/>
    <x v="0"/>
    <m/>
    <m/>
    <m/>
    <m/>
    <m/>
    <m/>
    <m/>
    <m/>
    <m/>
    <m/>
    <m/>
    <m/>
    <m/>
    <m/>
    <x v="0"/>
    <m/>
    <m/>
    <m/>
    <m/>
    <m/>
    <m/>
    <x v="0"/>
    <x v="0"/>
    <m/>
    <m/>
    <m/>
    <m/>
    <m/>
    <m/>
    <m/>
    <m/>
    <m/>
    <m/>
    <m/>
    <m/>
    <m/>
    <m/>
    <m/>
    <m/>
    <m/>
    <m/>
    <m/>
    <m/>
    <m/>
    <m/>
  </r>
  <r>
    <n v="93"/>
    <s v="XTBC"/>
    <m/>
    <m/>
    <m/>
    <m/>
    <x v="0"/>
    <m/>
    <m/>
    <m/>
    <m/>
    <m/>
    <m/>
    <m/>
    <m/>
    <m/>
    <m/>
    <m/>
    <m/>
    <m/>
    <m/>
    <x v="0"/>
    <m/>
    <m/>
    <m/>
    <m/>
    <m/>
    <m/>
    <x v="0"/>
    <x v="0"/>
    <m/>
    <m/>
    <m/>
    <m/>
    <m/>
    <m/>
    <m/>
    <m/>
    <m/>
    <m/>
    <m/>
    <m/>
    <m/>
    <m/>
    <m/>
    <m/>
    <m/>
    <m/>
    <m/>
    <m/>
    <m/>
    <m/>
  </r>
  <r>
    <n v="94"/>
    <s v="XTBC"/>
    <m/>
    <m/>
    <m/>
    <m/>
    <x v="0"/>
    <m/>
    <m/>
    <m/>
    <m/>
    <m/>
    <m/>
    <m/>
    <m/>
    <m/>
    <m/>
    <m/>
    <m/>
    <m/>
    <m/>
    <x v="0"/>
    <m/>
    <m/>
    <m/>
    <m/>
    <m/>
    <m/>
    <x v="0"/>
    <x v="0"/>
    <m/>
    <m/>
    <m/>
    <m/>
    <m/>
    <m/>
    <m/>
    <m/>
    <m/>
    <m/>
    <m/>
    <m/>
    <m/>
    <m/>
    <m/>
    <m/>
    <m/>
    <m/>
    <m/>
    <m/>
    <m/>
    <m/>
  </r>
  <r>
    <n v="95"/>
    <s v="XTBC"/>
    <m/>
    <m/>
    <m/>
    <m/>
    <x v="0"/>
    <m/>
    <m/>
    <m/>
    <m/>
    <m/>
    <m/>
    <m/>
    <m/>
    <m/>
    <m/>
    <m/>
    <m/>
    <m/>
    <m/>
    <x v="0"/>
    <m/>
    <m/>
    <m/>
    <m/>
    <m/>
    <m/>
    <x v="0"/>
    <x v="0"/>
    <m/>
    <m/>
    <m/>
    <m/>
    <m/>
    <m/>
    <m/>
    <m/>
    <m/>
    <m/>
    <m/>
    <m/>
    <m/>
    <m/>
    <m/>
    <m/>
    <m/>
    <m/>
    <m/>
    <m/>
    <m/>
    <m/>
  </r>
  <r>
    <n v="96"/>
    <s v="XTBC"/>
    <m/>
    <m/>
    <m/>
    <m/>
    <x v="0"/>
    <m/>
    <m/>
    <m/>
    <m/>
    <m/>
    <m/>
    <m/>
    <m/>
    <m/>
    <m/>
    <m/>
    <m/>
    <m/>
    <m/>
    <x v="0"/>
    <m/>
    <m/>
    <m/>
    <m/>
    <m/>
    <m/>
    <x v="0"/>
    <x v="0"/>
    <m/>
    <m/>
    <m/>
    <m/>
    <m/>
    <m/>
    <m/>
    <m/>
    <m/>
    <m/>
    <m/>
    <m/>
    <m/>
    <m/>
    <m/>
    <m/>
    <m/>
    <m/>
    <m/>
    <m/>
    <m/>
    <m/>
  </r>
  <r>
    <n v="97"/>
    <s v="XTBC"/>
    <m/>
    <m/>
    <m/>
    <m/>
    <x v="0"/>
    <m/>
    <m/>
    <m/>
    <m/>
    <m/>
    <m/>
    <m/>
    <m/>
    <m/>
    <m/>
    <m/>
    <m/>
    <m/>
    <m/>
    <x v="0"/>
    <m/>
    <m/>
    <m/>
    <m/>
    <m/>
    <m/>
    <x v="0"/>
    <x v="0"/>
    <m/>
    <m/>
    <m/>
    <m/>
    <m/>
    <m/>
    <m/>
    <m/>
    <m/>
    <m/>
    <m/>
    <m/>
    <m/>
    <m/>
    <m/>
    <m/>
    <m/>
    <m/>
    <m/>
    <m/>
    <m/>
    <m/>
  </r>
  <r>
    <n v="98"/>
    <s v="XTBC"/>
    <m/>
    <m/>
    <m/>
    <m/>
    <x v="0"/>
    <m/>
    <m/>
    <m/>
    <m/>
    <m/>
    <m/>
    <m/>
    <m/>
    <m/>
    <m/>
    <m/>
    <m/>
    <m/>
    <m/>
    <x v="0"/>
    <m/>
    <m/>
    <m/>
    <m/>
    <m/>
    <m/>
    <x v="0"/>
    <x v="0"/>
    <m/>
    <m/>
    <m/>
    <m/>
    <m/>
    <m/>
    <m/>
    <m/>
    <m/>
    <m/>
    <m/>
    <m/>
    <m/>
    <m/>
    <m/>
    <m/>
    <m/>
    <m/>
    <m/>
    <m/>
    <m/>
    <m/>
  </r>
  <r>
    <n v="99"/>
    <s v="XTBC"/>
    <m/>
    <m/>
    <m/>
    <m/>
    <x v="0"/>
    <m/>
    <m/>
    <m/>
    <m/>
    <m/>
    <m/>
    <m/>
    <m/>
    <m/>
    <m/>
    <m/>
    <m/>
    <m/>
    <m/>
    <x v="0"/>
    <m/>
    <m/>
    <m/>
    <m/>
    <m/>
    <m/>
    <x v="0"/>
    <x v="0"/>
    <m/>
    <m/>
    <m/>
    <m/>
    <m/>
    <m/>
    <m/>
    <m/>
    <m/>
    <m/>
    <m/>
    <m/>
    <m/>
    <m/>
    <m/>
    <m/>
    <m/>
    <m/>
    <m/>
    <m/>
    <m/>
    <m/>
  </r>
  <r>
    <n v="100"/>
    <s v="XTBC"/>
    <m/>
    <m/>
    <m/>
    <m/>
    <x v="0"/>
    <m/>
    <m/>
    <m/>
    <m/>
    <m/>
    <m/>
    <m/>
    <m/>
    <m/>
    <m/>
    <m/>
    <m/>
    <m/>
    <m/>
    <x v="0"/>
    <m/>
    <m/>
    <m/>
    <m/>
    <m/>
    <m/>
    <x v="0"/>
    <x v="0"/>
    <m/>
    <m/>
    <m/>
    <m/>
    <m/>
    <m/>
    <m/>
    <m/>
    <m/>
    <m/>
    <m/>
    <m/>
    <m/>
    <m/>
    <m/>
    <m/>
    <m/>
    <m/>
    <m/>
    <m/>
    <m/>
    <m/>
  </r>
  <r>
    <n v="101"/>
    <s v="XTBC"/>
    <m/>
    <m/>
    <m/>
    <m/>
    <x v="0"/>
    <m/>
    <m/>
    <m/>
    <m/>
    <m/>
    <m/>
    <m/>
    <m/>
    <m/>
    <m/>
    <m/>
    <m/>
    <m/>
    <m/>
    <x v="0"/>
    <m/>
    <m/>
    <m/>
    <m/>
    <m/>
    <m/>
    <x v="0"/>
    <x v="0"/>
    <m/>
    <m/>
    <m/>
    <m/>
    <m/>
    <m/>
    <m/>
    <m/>
    <m/>
    <m/>
    <m/>
    <m/>
    <m/>
    <m/>
    <m/>
    <m/>
    <m/>
    <m/>
    <m/>
    <m/>
    <m/>
    <m/>
  </r>
  <r>
    <n v="102"/>
    <s v="XTBC"/>
    <m/>
    <m/>
    <m/>
    <m/>
    <x v="0"/>
    <m/>
    <m/>
    <m/>
    <m/>
    <m/>
    <m/>
    <m/>
    <m/>
    <m/>
    <m/>
    <m/>
    <m/>
    <m/>
    <m/>
    <x v="0"/>
    <m/>
    <m/>
    <m/>
    <m/>
    <m/>
    <m/>
    <x v="0"/>
    <x v="0"/>
    <m/>
    <m/>
    <m/>
    <m/>
    <m/>
    <m/>
    <m/>
    <m/>
    <m/>
    <m/>
    <m/>
    <m/>
    <m/>
    <m/>
    <m/>
    <m/>
    <m/>
    <m/>
    <m/>
    <m/>
    <m/>
    <m/>
  </r>
  <r>
    <n v="103"/>
    <s v="XTBC"/>
    <m/>
    <m/>
    <m/>
    <m/>
    <x v="0"/>
    <m/>
    <m/>
    <m/>
    <m/>
    <m/>
    <m/>
    <m/>
    <m/>
    <m/>
    <m/>
    <m/>
    <m/>
    <m/>
    <m/>
    <x v="0"/>
    <m/>
    <m/>
    <m/>
    <m/>
    <m/>
    <m/>
    <x v="0"/>
    <x v="0"/>
    <m/>
    <m/>
    <m/>
    <m/>
    <m/>
    <m/>
    <m/>
    <m/>
    <m/>
    <m/>
    <m/>
    <m/>
    <m/>
    <m/>
    <m/>
    <m/>
    <m/>
    <m/>
    <m/>
    <m/>
    <m/>
    <m/>
  </r>
  <r>
    <n v="104"/>
    <s v="XTBC"/>
    <m/>
    <m/>
    <m/>
    <m/>
    <x v="0"/>
    <m/>
    <m/>
    <m/>
    <m/>
    <m/>
    <m/>
    <m/>
    <m/>
    <m/>
    <m/>
    <m/>
    <m/>
    <m/>
    <m/>
    <x v="0"/>
    <m/>
    <m/>
    <m/>
    <m/>
    <m/>
    <m/>
    <x v="0"/>
    <x v="0"/>
    <m/>
    <m/>
    <m/>
    <m/>
    <m/>
    <m/>
    <m/>
    <m/>
    <m/>
    <m/>
    <m/>
    <m/>
    <m/>
    <m/>
    <m/>
    <m/>
    <m/>
    <m/>
    <m/>
    <m/>
    <m/>
    <m/>
  </r>
  <r>
    <n v="105"/>
    <s v="XTBC"/>
    <m/>
    <m/>
    <m/>
    <m/>
    <x v="0"/>
    <m/>
    <m/>
    <m/>
    <m/>
    <m/>
    <m/>
    <m/>
    <m/>
    <m/>
    <m/>
    <m/>
    <m/>
    <m/>
    <m/>
    <x v="0"/>
    <m/>
    <m/>
    <m/>
    <m/>
    <m/>
    <m/>
    <x v="0"/>
    <x v="0"/>
    <m/>
    <m/>
    <m/>
    <m/>
    <m/>
    <m/>
    <m/>
    <m/>
    <m/>
    <m/>
    <m/>
    <m/>
    <m/>
    <m/>
    <m/>
    <m/>
    <m/>
    <m/>
    <m/>
    <m/>
    <m/>
    <m/>
  </r>
  <r>
    <n v="106"/>
    <s v="XTBC"/>
    <m/>
    <m/>
    <m/>
    <m/>
    <x v="0"/>
    <m/>
    <m/>
    <m/>
    <m/>
    <m/>
    <m/>
    <m/>
    <m/>
    <m/>
    <m/>
    <m/>
    <m/>
    <m/>
    <m/>
    <x v="0"/>
    <m/>
    <m/>
    <m/>
    <m/>
    <m/>
    <m/>
    <x v="0"/>
    <x v="0"/>
    <m/>
    <m/>
    <m/>
    <m/>
    <m/>
    <m/>
    <m/>
    <m/>
    <m/>
    <m/>
    <m/>
    <m/>
    <m/>
    <m/>
    <m/>
    <m/>
    <m/>
    <m/>
    <m/>
    <m/>
    <m/>
    <m/>
  </r>
  <r>
    <n v="107"/>
    <s v="XTBC"/>
    <m/>
    <m/>
    <m/>
    <m/>
    <x v="0"/>
    <m/>
    <m/>
    <m/>
    <m/>
    <m/>
    <m/>
    <m/>
    <m/>
    <m/>
    <m/>
    <m/>
    <m/>
    <m/>
    <m/>
    <x v="0"/>
    <m/>
    <m/>
    <m/>
    <m/>
    <m/>
    <m/>
    <x v="0"/>
    <x v="0"/>
    <m/>
    <m/>
    <m/>
    <m/>
    <m/>
    <m/>
    <m/>
    <m/>
    <m/>
    <m/>
    <m/>
    <m/>
    <m/>
    <m/>
    <m/>
    <m/>
    <m/>
    <m/>
    <m/>
    <m/>
    <m/>
    <m/>
  </r>
  <r>
    <n v="108"/>
    <s v="XTBC"/>
    <m/>
    <m/>
    <m/>
    <m/>
    <x v="0"/>
    <m/>
    <m/>
    <m/>
    <m/>
    <m/>
    <m/>
    <m/>
    <m/>
    <m/>
    <m/>
    <m/>
    <m/>
    <m/>
    <m/>
    <x v="0"/>
    <m/>
    <m/>
    <m/>
    <m/>
    <m/>
    <m/>
    <x v="0"/>
    <x v="0"/>
    <m/>
    <m/>
    <m/>
    <m/>
    <m/>
    <m/>
    <m/>
    <m/>
    <m/>
    <m/>
    <m/>
    <m/>
    <m/>
    <m/>
    <m/>
    <m/>
    <m/>
    <m/>
    <m/>
    <m/>
    <m/>
    <m/>
  </r>
  <r>
    <n v="109"/>
    <s v="XTBC"/>
    <m/>
    <m/>
    <m/>
    <m/>
    <x v="0"/>
    <m/>
    <m/>
    <m/>
    <m/>
    <m/>
    <m/>
    <m/>
    <m/>
    <m/>
    <m/>
    <m/>
    <m/>
    <m/>
    <m/>
    <x v="0"/>
    <m/>
    <m/>
    <m/>
    <m/>
    <m/>
    <m/>
    <x v="0"/>
    <x v="0"/>
    <m/>
    <m/>
    <m/>
    <m/>
    <m/>
    <m/>
    <m/>
    <m/>
    <m/>
    <m/>
    <m/>
    <m/>
    <m/>
    <m/>
    <m/>
    <m/>
    <m/>
    <m/>
    <m/>
    <m/>
    <m/>
    <m/>
  </r>
  <r>
    <n v="110"/>
    <s v="XTBC"/>
    <m/>
    <m/>
    <m/>
    <m/>
    <x v="0"/>
    <m/>
    <m/>
    <m/>
    <m/>
    <m/>
    <m/>
    <m/>
    <m/>
    <m/>
    <m/>
    <m/>
    <m/>
    <m/>
    <m/>
    <x v="0"/>
    <m/>
    <m/>
    <m/>
    <m/>
    <m/>
    <m/>
    <x v="0"/>
    <x v="0"/>
    <m/>
    <m/>
    <m/>
    <m/>
    <m/>
    <m/>
    <m/>
    <m/>
    <m/>
    <m/>
    <m/>
    <m/>
    <m/>
    <m/>
    <m/>
    <m/>
    <m/>
    <m/>
    <m/>
    <m/>
    <m/>
    <m/>
  </r>
  <r>
    <n v="111"/>
    <s v="XTBC"/>
    <m/>
    <m/>
    <m/>
    <m/>
    <x v="0"/>
    <m/>
    <m/>
    <m/>
    <m/>
    <m/>
    <m/>
    <m/>
    <m/>
    <m/>
    <m/>
    <m/>
    <m/>
    <m/>
    <m/>
    <x v="0"/>
    <m/>
    <m/>
    <m/>
    <m/>
    <m/>
    <m/>
    <x v="0"/>
    <x v="0"/>
    <m/>
    <m/>
    <m/>
    <m/>
    <m/>
    <m/>
    <m/>
    <m/>
    <m/>
    <m/>
    <m/>
    <m/>
    <m/>
    <m/>
    <m/>
    <m/>
    <m/>
    <m/>
    <m/>
    <m/>
    <m/>
    <m/>
  </r>
  <r>
    <n v="112"/>
    <s v="XTBC"/>
    <m/>
    <m/>
    <m/>
    <m/>
    <x v="0"/>
    <m/>
    <m/>
    <m/>
    <m/>
    <m/>
    <m/>
    <m/>
    <m/>
    <m/>
    <m/>
    <m/>
    <m/>
    <m/>
    <m/>
    <x v="0"/>
    <m/>
    <m/>
    <m/>
    <m/>
    <m/>
    <m/>
    <x v="0"/>
    <x v="0"/>
    <m/>
    <m/>
    <m/>
    <m/>
    <m/>
    <m/>
    <m/>
    <m/>
    <m/>
    <m/>
    <m/>
    <m/>
    <m/>
    <m/>
    <m/>
    <m/>
    <m/>
    <m/>
    <m/>
    <m/>
    <m/>
    <m/>
  </r>
  <r>
    <n v="113"/>
    <s v="XTBC"/>
    <m/>
    <m/>
    <m/>
    <m/>
    <x v="0"/>
    <m/>
    <m/>
    <m/>
    <m/>
    <m/>
    <m/>
    <m/>
    <m/>
    <m/>
    <m/>
    <m/>
    <m/>
    <m/>
    <m/>
    <x v="0"/>
    <m/>
    <m/>
    <m/>
    <m/>
    <m/>
    <m/>
    <x v="0"/>
    <x v="0"/>
    <m/>
    <m/>
    <m/>
    <m/>
    <m/>
    <m/>
    <m/>
    <m/>
    <m/>
    <m/>
    <m/>
    <m/>
    <m/>
    <m/>
    <m/>
    <m/>
    <m/>
    <m/>
    <m/>
    <m/>
    <m/>
    <m/>
  </r>
  <r>
    <n v="114"/>
    <s v="XTBC"/>
    <m/>
    <m/>
    <m/>
    <m/>
    <x v="0"/>
    <m/>
    <m/>
    <m/>
    <m/>
    <m/>
    <m/>
    <m/>
    <m/>
    <m/>
    <m/>
    <m/>
    <m/>
    <m/>
    <m/>
    <x v="0"/>
    <m/>
    <m/>
    <m/>
    <m/>
    <m/>
    <m/>
    <x v="0"/>
    <x v="0"/>
    <m/>
    <m/>
    <m/>
    <m/>
    <m/>
    <m/>
    <m/>
    <m/>
    <m/>
    <m/>
    <m/>
    <m/>
    <m/>
    <m/>
    <m/>
    <m/>
    <m/>
    <m/>
    <m/>
    <m/>
    <m/>
    <m/>
  </r>
  <r>
    <n v="115"/>
    <s v="XTBC"/>
    <m/>
    <m/>
    <m/>
    <m/>
    <x v="0"/>
    <m/>
    <m/>
    <m/>
    <m/>
    <m/>
    <m/>
    <m/>
    <m/>
    <m/>
    <m/>
    <m/>
    <m/>
    <m/>
    <m/>
    <x v="0"/>
    <m/>
    <m/>
    <m/>
    <m/>
    <m/>
    <m/>
    <x v="0"/>
    <x v="0"/>
    <m/>
    <m/>
    <m/>
    <m/>
    <m/>
    <m/>
    <m/>
    <m/>
    <m/>
    <m/>
    <m/>
    <m/>
    <m/>
    <m/>
    <m/>
    <m/>
    <m/>
    <m/>
    <m/>
    <m/>
    <m/>
    <m/>
  </r>
  <r>
    <n v="116"/>
    <s v="XTBC"/>
    <m/>
    <m/>
    <m/>
    <m/>
    <x v="0"/>
    <m/>
    <m/>
    <m/>
    <m/>
    <m/>
    <m/>
    <m/>
    <m/>
    <m/>
    <m/>
    <m/>
    <m/>
    <m/>
    <m/>
    <x v="0"/>
    <m/>
    <m/>
    <m/>
    <m/>
    <m/>
    <m/>
    <x v="0"/>
    <x v="0"/>
    <m/>
    <m/>
    <m/>
    <m/>
    <m/>
    <m/>
    <m/>
    <m/>
    <m/>
    <m/>
    <m/>
    <m/>
    <m/>
    <m/>
    <m/>
    <m/>
    <m/>
    <m/>
    <m/>
    <m/>
    <m/>
    <m/>
  </r>
  <r>
    <n v="117"/>
    <s v="XTBC"/>
    <m/>
    <m/>
    <m/>
    <m/>
    <x v="0"/>
    <m/>
    <m/>
    <m/>
    <m/>
    <m/>
    <m/>
    <m/>
    <m/>
    <m/>
    <m/>
    <m/>
    <m/>
    <m/>
    <m/>
    <x v="0"/>
    <m/>
    <m/>
    <m/>
    <m/>
    <m/>
    <m/>
    <x v="0"/>
    <x v="0"/>
    <m/>
    <m/>
    <m/>
    <m/>
    <m/>
    <m/>
    <m/>
    <m/>
    <m/>
    <m/>
    <m/>
    <m/>
    <m/>
    <m/>
    <m/>
    <m/>
    <m/>
    <m/>
    <m/>
    <m/>
    <m/>
    <m/>
  </r>
  <r>
    <n v="118"/>
    <s v="XTBC"/>
    <m/>
    <m/>
    <m/>
    <m/>
    <x v="0"/>
    <m/>
    <m/>
    <m/>
    <m/>
    <m/>
    <m/>
    <m/>
    <m/>
    <m/>
    <m/>
    <m/>
    <m/>
    <m/>
    <m/>
    <x v="0"/>
    <m/>
    <m/>
    <m/>
    <m/>
    <m/>
    <m/>
    <x v="0"/>
    <x v="0"/>
    <m/>
    <m/>
    <m/>
    <m/>
    <m/>
    <m/>
    <m/>
    <m/>
    <m/>
    <m/>
    <m/>
    <m/>
    <m/>
    <m/>
    <m/>
    <m/>
    <m/>
    <m/>
    <m/>
    <m/>
    <m/>
    <m/>
  </r>
  <r>
    <n v="119"/>
    <s v="XTBC"/>
    <m/>
    <m/>
    <m/>
    <m/>
    <x v="0"/>
    <m/>
    <m/>
    <m/>
    <m/>
    <m/>
    <m/>
    <m/>
    <m/>
    <m/>
    <m/>
    <m/>
    <m/>
    <m/>
    <m/>
    <x v="0"/>
    <m/>
    <m/>
    <m/>
    <m/>
    <m/>
    <m/>
    <x v="0"/>
    <x v="0"/>
    <m/>
    <m/>
    <m/>
    <m/>
    <m/>
    <m/>
    <m/>
    <m/>
    <m/>
    <m/>
    <m/>
    <m/>
    <m/>
    <m/>
    <m/>
    <m/>
    <m/>
    <m/>
    <m/>
    <m/>
    <m/>
    <m/>
  </r>
  <r>
    <n v="120"/>
    <s v="XTBC"/>
    <m/>
    <m/>
    <m/>
    <m/>
    <x v="0"/>
    <m/>
    <m/>
    <m/>
    <m/>
    <m/>
    <m/>
    <m/>
    <m/>
    <m/>
    <m/>
    <m/>
    <m/>
    <m/>
    <m/>
    <x v="0"/>
    <m/>
    <m/>
    <m/>
    <m/>
    <m/>
    <m/>
    <x v="0"/>
    <x v="0"/>
    <m/>
    <m/>
    <m/>
    <m/>
    <m/>
    <m/>
    <m/>
    <m/>
    <m/>
    <m/>
    <m/>
    <m/>
    <m/>
    <m/>
    <m/>
    <m/>
    <m/>
    <m/>
    <m/>
    <m/>
    <m/>
    <m/>
  </r>
  <r>
    <n v="121"/>
    <s v="XTBC"/>
    <m/>
    <m/>
    <m/>
    <m/>
    <x v="0"/>
    <m/>
    <m/>
    <m/>
    <m/>
    <m/>
    <m/>
    <m/>
    <m/>
    <m/>
    <m/>
    <m/>
    <m/>
    <m/>
    <m/>
    <x v="0"/>
    <m/>
    <m/>
    <m/>
    <m/>
    <m/>
    <m/>
    <x v="0"/>
    <x v="0"/>
    <m/>
    <m/>
    <m/>
    <m/>
    <m/>
    <m/>
    <m/>
    <m/>
    <m/>
    <m/>
    <m/>
    <m/>
    <m/>
    <m/>
    <m/>
    <m/>
    <m/>
    <m/>
    <m/>
    <m/>
    <m/>
    <m/>
  </r>
  <r>
    <n v="122"/>
    <s v="XTBC"/>
    <m/>
    <m/>
    <m/>
    <m/>
    <x v="0"/>
    <m/>
    <m/>
    <m/>
    <m/>
    <m/>
    <m/>
    <m/>
    <m/>
    <m/>
    <m/>
    <m/>
    <m/>
    <m/>
    <m/>
    <x v="0"/>
    <m/>
    <m/>
    <m/>
    <m/>
    <m/>
    <m/>
    <x v="0"/>
    <x v="0"/>
    <m/>
    <m/>
    <m/>
    <m/>
    <m/>
    <m/>
    <m/>
    <m/>
    <m/>
    <m/>
    <m/>
    <m/>
    <m/>
    <m/>
    <m/>
    <m/>
    <m/>
    <m/>
    <m/>
    <m/>
    <m/>
    <m/>
  </r>
  <r>
    <n v="123"/>
    <s v="XTBC"/>
    <m/>
    <m/>
    <m/>
    <m/>
    <x v="0"/>
    <m/>
    <m/>
    <m/>
    <m/>
    <m/>
    <m/>
    <m/>
    <m/>
    <m/>
    <m/>
    <m/>
    <m/>
    <m/>
    <m/>
    <x v="0"/>
    <m/>
    <m/>
    <m/>
    <m/>
    <m/>
    <m/>
    <x v="0"/>
    <x v="0"/>
    <m/>
    <m/>
    <m/>
    <m/>
    <m/>
    <m/>
    <m/>
    <m/>
    <m/>
    <m/>
    <m/>
    <m/>
    <m/>
    <m/>
    <m/>
    <m/>
    <m/>
    <m/>
    <m/>
    <m/>
    <m/>
    <m/>
  </r>
  <r>
    <n v="124"/>
    <s v="XTBC"/>
    <m/>
    <m/>
    <m/>
    <m/>
    <x v="0"/>
    <m/>
    <m/>
    <m/>
    <m/>
    <m/>
    <m/>
    <m/>
    <m/>
    <m/>
    <m/>
    <m/>
    <m/>
    <m/>
    <m/>
    <x v="0"/>
    <m/>
    <m/>
    <m/>
    <m/>
    <m/>
    <m/>
    <x v="0"/>
    <x v="0"/>
    <m/>
    <m/>
    <m/>
    <m/>
    <m/>
    <m/>
    <m/>
    <m/>
    <m/>
    <m/>
    <m/>
    <m/>
    <m/>
    <m/>
    <m/>
    <m/>
    <m/>
    <m/>
    <m/>
    <m/>
    <m/>
    <m/>
  </r>
  <r>
    <n v="125"/>
    <s v="XTBC"/>
    <m/>
    <m/>
    <m/>
    <m/>
    <x v="0"/>
    <m/>
    <m/>
    <m/>
    <m/>
    <m/>
    <m/>
    <m/>
    <m/>
    <m/>
    <m/>
    <m/>
    <m/>
    <m/>
    <m/>
    <x v="0"/>
    <m/>
    <m/>
    <m/>
    <m/>
    <m/>
    <m/>
    <x v="0"/>
    <x v="0"/>
    <m/>
    <m/>
    <m/>
    <m/>
    <m/>
    <m/>
    <m/>
    <m/>
    <m/>
    <m/>
    <m/>
    <m/>
    <m/>
    <m/>
    <m/>
    <m/>
    <m/>
    <m/>
    <m/>
    <m/>
    <m/>
    <m/>
  </r>
  <r>
    <n v="126"/>
    <s v="XTBC"/>
    <m/>
    <m/>
    <m/>
    <m/>
    <x v="0"/>
    <m/>
    <m/>
    <m/>
    <m/>
    <m/>
    <m/>
    <m/>
    <m/>
    <m/>
    <m/>
    <m/>
    <m/>
    <m/>
    <m/>
    <x v="0"/>
    <m/>
    <m/>
    <m/>
    <m/>
    <m/>
    <m/>
    <x v="0"/>
    <x v="0"/>
    <m/>
    <m/>
    <m/>
    <m/>
    <m/>
    <m/>
    <m/>
    <m/>
    <m/>
    <m/>
    <m/>
    <m/>
    <m/>
    <m/>
    <m/>
    <m/>
    <m/>
    <m/>
    <m/>
    <m/>
    <m/>
    <m/>
  </r>
  <r>
    <n v="127"/>
    <s v="XTBC"/>
    <m/>
    <m/>
    <m/>
    <m/>
    <x v="0"/>
    <m/>
    <m/>
    <m/>
    <m/>
    <m/>
    <m/>
    <m/>
    <m/>
    <m/>
    <m/>
    <m/>
    <m/>
    <m/>
    <m/>
    <x v="0"/>
    <m/>
    <m/>
    <m/>
    <m/>
    <m/>
    <m/>
    <x v="0"/>
    <x v="0"/>
    <m/>
    <m/>
    <m/>
    <m/>
    <m/>
    <m/>
    <m/>
    <m/>
    <m/>
    <m/>
    <m/>
    <m/>
    <m/>
    <m/>
    <m/>
    <m/>
    <m/>
    <m/>
    <m/>
    <m/>
    <m/>
    <m/>
  </r>
  <r>
    <n v="128"/>
    <s v="XTBC"/>
    <m/>
    <m/>
    <m/>
    <m/>
    <x v="0"/>
    <m/>
    <m/>
    <m/>
    <m/>
    <m/>
    <m/>
    <m/>
    <m/>
    <m/>
    <m/>
    <m/>
    <m/>
    <m/>
    <m/>
    <x v="0"/>
    <m/>
    <m/>
    <m/>
    <m/>
    <m/>
    <m/>
    <x v="0"/>
    <x v="0"/>
    <m/>
    <m/>
    <m/>
    <m/>
    <m/>
    <m/>
    <m/>
    <m/>
    <m/>
    <m/>
    <m/>
    <m/>
    <m/>
    <m/>
    <m/>
    <m/>
    <m/>
    <m/>
    <m/>
    <m/>
    <m/>
    <m/>
  </r>
  <r>
    <n v="129"/>
    <s v="XTBC"/>
    <m/>
    <m/>
    <m/>
    <m/>
    <x v="0"/>
    <m/>
    <m/>
    <m/>
    <m/>
    <m/>
    <m/>
    <m/>
    <m/>
    <m/>
    <m/>
    <m/>
    <m/>
    <m/>
    <m/>
    <x v="0"/>
    <m/>
    <m/>
    <m/>
    <m/>
    <m/>
    <m/>
    <x v="0"/>
    <x v="0"/>
    <m/>
    <m/>
    <m/>
    <m/>
    <m/>
    <m/>
    <m/>
    <m/>
    <m/>
    <m/>
    <m/>
    <m/>
    <m/>
    <m/>
    <m/>
    <m/>
    <m/>
    <m/>
    <m/>
    <m/>
    <m/>
    <m/>
  </r>
  <r>
    <n v="130"/>
    <s v="XTBC"/>
    <m/>
    <m/>
    <m/>
    <m/>
    <x v="0"/>
    <m/>
    <m/>
    <m/>
    <m/>
    <m/>
    <m/>
    <m/>
    <m/>
    <m/>
    <m/>
    <m/>
    <m/>
    <m/>
    <m/>
    <x v="0"/>
    <m/>
    <m/>
    <m/>
    <m/>
    <m/>
    <m/>
    <x v="0"/>
    <x v="0"/>
    <m/>
    <m/>
    <m/>
    <m/>
    <m/>
    <m/>
    <m/>
    <m/>
    <m/>
    <m/>
    <m/>
    <m/>
    <m/>
    <m/>
    <m/>
    <m/>
    <m/>
    <m/>
    <m/>
    <m/>
    <m/>
    <m/>
  </r>
  <r>
    <n v="131"/>
    <s v="XTBC"/>
    <m/>
    <m/>
    <m/>
    <m/>
    <x v="0"/>
    <m/>
    <m/>
    <m/>
    <m/>
    <m/>
    <m/>
    <m/>
    <m/>
    <m/>
    <m/>
    <m/>
    <m/>
    <m/>
    <m/>
    <x v="0"/>
    <m/>
    <m/>
    <m/>
    <m/>
    <m/>
    <m/>
    <x v="0"/>
    <x v="0"/>
    <m/>
    <m/>
    <m/>
    <m/>
    <m/>
    <m/>
    <m/>
    <m/>
    <m/>
    <m/>
    <m/>
    <m/>
    <m/>
    <m/>
    <m/>
    <m/>
    <m/>
    <m/>
    <m/>
    <m/>
    <m/>
    <m/>
  </r>
  <r>
    <n v="132"/>
    <s v="XTBC"/>
    <m/>
    <m/>
    <m/>
    <m/>
    <x v="0"/>
    <m/>
    <m/>
    <m/>
    <m/>
    <m/>
    <m/>
    <m/>
    <m/>
    <m/>
    <m/>
    <m/>
    <m/>
    <m/>
    <m/>
    <x v="0"/>
    <m/>
    <m/>
    <m/>
    <m/>
    <m/>
    <m/>
    <x v="0"/>
    <x v="0"/>
    <m/>
    <m/>
    <m/>
    <m/>
    <m/>
    <m/>
    <m/>
    <m/>
    <m/>
    <m/>
    <m/>
    <m/>
    <m/>
    <m/>
    <m/>
    <m/>
    <m/>
    <m/>
    <m/>
    <m/>
    <m/>
    <m/>
  </r>
  <r>
    <n v="133"/>
    <s v="XTBC"/>
    <m/>
    <m/>
    <m/>
    <m/>
    <x v="0"/>
    <m/>
    <m/>
    <m/>
    <m/>
    <m/>
    <m/>
    <m/>
    <m/>
    <m/>
    <m/>
    <m/>
    <m/>
    <m/>
    <m/>
    <x v="0"/>
    <m/>
    <m/>
    <m/>
    <m/>
    <m/>
    <m/>
    <x v="0"/>
    <x v="0"/>
    <m/>
    <m/>
    <m/>
    <m/>
    <m/>
    <m/>
    <m/>
    <m/>
    <m/>
    <m/>
    <m/>
    <m/>
    <m/>
    <m/>
    <m/>
    <m/>
    <m/>
    <m/>
    <m/>
    <m/>
    <m/>
    <m/>
  </r>
  <r>
    <n v="134"/>
    <s v="XTBC"/>
    <m/>
    <m/>
    <m/>
    <m/>
    <x v="0"/>
    <m/>
    <m/>
    <m/>
    <m/>
    <m/>
    <m/>
    <m/>
    <m/>
    <m/>
    <m/>
    <m/>
    <m/>
    <m/>
    <m/>
    <x v="0"/>
    <m/>
    <m/>
    <m/>
    <m/>
    <m/>
    <m/>
    <x v="0"/>
    <x v="0"/>
    <m/>
    <m/>
    <m/>
    <m/>
    <m/>
    <m/>
    <m/>
    <m/>
    <m/>
    <m/>
    <m/>
    <m/>
    <m/>
    <m/>
    <m/>
    <m/>
    <m/>
    <m/>
    <m/>
    <m/>
    <m/>
    <m/>
  </r>
  <r>
    <n v="135"/>
    <s v="XTBC"/>
    <m/>
    <m/>
    <m/>
    <m/>
    <x v="0"/>
    <m/>
    <m/>
    <m/>
    <m/>
    <m/>
    <m/>
    <m/>
    <m/>
    <m/>
    <m/>
    <m/>
    <m/>
    <m/>
    <m/>
    <x v="0"/>
    <m/>
    <m/>
    <m/>
    <m/>
    <m/>
    <m/>
    <x v="0"/>
    <x v="0"/>
    <m/>
    <m/>
    <m/>
    <m/>
    <m/>
    <m/>
    <m/>
    <m/>
    <m/>
    <m/>
    <m/>
    <m/>
    <m/>
    <m/>
    <m/>
    <m/>
    <m/>
    <m/>
    <m/>
    <m/>
    <m/>
    <m/>
  </r>
  <r>
    <n v="136"/>
    <s v="XTBC"/>
    <m/>
    <m/>
    <m/>
    <m/>
    <x v="0"/>
    <m/>
    <m/>
    <m/>
    <m/>
    <m/>
    <m/>
    <m/>
    <m/>
    <m/>
    <m/>
    <m/>
    <m/>
    <m/>
    <m/>
    <x v="0"/>
    <m/>
    <m/>
    <m/>
    <m/>
    <m/>
    <m/>
    <x v="0"/>
    <x v="0"/>
    <m/>
    <m/>
    <m/>
    <m/>
    <m/>
    <m/>
    <m/>
    <m/>
    <m/>
    <m/>
    <m/>
    <m/>
    <m/>
    <m/>
    <m/>
    <m/>
    <m/>
    <m/>
    <m/>
    <m/>
    <m/>
    <m/>
  </r>
  <r>
    <n v="137"/>
    <s v="XTBC"/>
    <m/>
    <m/>
    <m/>
    <m/>
    <x v="0"/>
    <m/>
    <m/>
    <m/>
    <m/>
    <m/>
    <m/>
    <m/>
    <m/>
    <m/>
    <m/>
    <m/>
    <m/>
    <m/>
    <m/>
    <x v="0"/>
    <m/>
    <m/>
    <m/>
    <m/>
    <m/>
    <m/>
    <x v="0"/>
    <x v="0"/>
    <m/>
    <m/>
    <m/>
    <m/>
    <m/>
    <m/>
    <m/>
    <m/>
    <m/>
    <m/>
    <m/>
    <m/>
    <m/>
    <m/>
    <m/>
    <m/>
    <m/>
    <m/>
    <m/>
    <m/>
    <m/>
    <m/>
  </r>
  <r>
    <n v="138"/>
    <s v="XTBC"/>
    <m/>
    <m/>
    <m/>
    <m/>
    <x v="0"/>
    <m/>
    <m/>
    <m/>
    <m/>
    <m/>
    <m/>
    <m/>
    <m/>
    <m/>
    <m/>
    <m/>
    <m/>
    <m/>
    <m/>
    <x v="0"/>
    <m/>
    <m/>
    <m/>
    <m/>
    <m/>
    <m/>
    <x v="0"/>
    <x v="0"/>
    <m/>
    <m/>
    <m/>
    <m/>
    <m/>
    <m/>
    <m/>
    <m/>
    <m/>
    <m/>
    <m/>
    <m/>
    <m/>
    <m/>
    <m/>
    <m/>
    <m/>
    <m/>
    <m/>
    <m/>
    <m/>
    <m/>
  </r>
  <r>
    <n v="139"/>
    <s v="XTBC"/>
    <m/>
    <m/>
    <m/>
    <m/>
    <x v="0"/>
    <m/>
    <m/>
    <m/>
    <m/>
    <m/>
    <m/>
    <m/>
    <m/>
    <m/>
    <m/>
    <m/>
    <m/>
    <m/>
    <m/>
    <x v="0"/>
    <m/>
    <m/>
    <m/>
    <m/>
    <m/>
    <m/>
    <x v="0"/>
    <x v="0"/>
    <m/>
    <m/>
    <m/>
    <m/>
    <m/>
    <m/>
    <m/>
    <m/>
    <m/>
    <m/>
    <m/>
    <m/>
    <m/>
    <m/>
    <m/>
    <m/>
    <m/>
    <m/>
    <m/>
    <m/>
    <m/>
    <m/>
  </r>
  <r>
    <n v="140"/>
    <s v="XTBC"/>
    <m/>
    <m/>
    <m/>
    <m/>
    <x v="0"/>
    <m/>
    <m/>
    <m/>
    <m/>
    <m/>
    <m/>
    <m/>
    <m/>
    <m/>
    <m/>
    <m/>
    <m/>
    <m/>
    <m/>
    <x v="0"/>
    <m/>
    <m/>
    <m/>
    <m/>
    <m/>
    <m/>
    <x v="0"/>
    <x v="0"/>
    <m/>
    <m/>
    <m/>
    <m/>
    <m/>
    <m/>
    <m/>
    <m/>
    <m/>
    <m/>
    <m/>
    <m/>
    <m/>
    <m/>
    <m/>
    <m/>
    <m/>
    <m/>
    <m/>
    <m/>
    <m/>
    <m/>
  </r>
  <r>
    <n v="141"/>
    <s v="XTBC"/>
    <m/>
    <m/>
    <m/>
    <m/>
    <x v="0"/>
    <m/>
    <m/>
    <m/>
    <m/>
    <m/>
    <m/>
    <m/>
    <m/>
    <m/>
    <m/>
    <m/>
    <m/>
    <m/>
    <m/>
    <x v="0"/>
    <m/>
    <m/>
    <m/>
    <m/>
    <m/>
    <m/>
    <x v="0"/>
    <x v="0"/>
    <m/>
    <m/>
    <m/>
    <m/>
    <m/>
    <m/>
    <m/>
    <m/>
    <m/>
    <m/>
    <m/>
    <m/>
    <m/>
    <m/>
    <m/>
    <m/>
    <m/>
    <m/>
    <m/>
    <m/>
    <m/>
    <m/>
  </r>
  <r>
    <n v="142"/>
    <s v="XTBC"/>
    <m/>
    <m/>
    <m/>
    <m/>
    <x v="0"/>
    <m/>
    <m/>
    <m/>
    <m/>
    <m/>
    <m/>
    <m/>
    <m/>
    <m/>
    <m/>
    <m/>
    <m/>
    <m/>
    <m/>
    <x v="0"/>
    <m/>
    <m/>
    <m/>
    <m/>
    <m/>
    <m/>
    <x v="0"/>
    <x v="0"/>
    <m/>
    <m/>
    <m/>
    <m/>
    <m/>
    <m/>
    <m/>
    <m/>
    <m/>
    <m/>
    <m/>
    <m/>
    <m/>
    <m/>
    <m/>
    <m/>
    <m/>
    <m/>
    <m/>
    <m/>
    <m/>
    <m/>
  </r>
  <r>
    <n v="143"/>
    <s v="XTBC"/>
    <m/>
    <m/>
    <m/>
    <m/>
    <x v="0"/>
    <m/>
    <m/>
    <m/>
    <m/>
    <m/>
    <m/>
    <m/>
    <m/>
    <m/>
    <m/>
    <m/>
    <m/>
    <m/>
    <m/>
    <x v="0"/>
    <m/>
    <m/>
    <m/>
    <m/>
    <m/>
    <m/>
    <x v="0"/>
    <x v="0"/>
    <m/>
    <m/>
    <m/>
    <m/>
    <m/>
    <m/>
    <m/>
    <m/>
    <m/>
    <m/>
    <m/>
    <m/>
    <m/>
    <m/>
    <m/>
    <m/>
    <m/>
    <m/>
    <m/>
    <m/>
    <m/>
    <m/>
  </r>
  <r>
    <n v="144"/>
    <s v="XTBC"/>
    <m/>
    <m/>
    <m/>
    <m/>
    <x v="0"/>
    <m/>
    <m/>
    <m/>
    <m/>
    <m/>
    <m/>
    <m/>
    <m/>
    <m/>
    <m/>
    <m/>
    <m/>
    <m/>
    <m/>
    <x v="0"/>
    <m/>
    <m/>
    <m/>
    <m/>
    <m/>
    <m/>
    <x v="0"/>
    <x v="0"/>
    <m/>
    <m/>
    <m/>
    <m/>
    <m/>
    <m/>
    <m/>
    <m/>
    <m/>
    <m/>
    <m/>
    <m/>
    <m/>
    <m/>
    <m/>
    <m/>
    <m/>
    <m/>
    <m/>
    <m/>
    <m/>
    <m/>
  </r>
  <r>
    <n v="145"/>
    <s v="XTBC"/>
    <m/>
    <m/>
    <m/>
    <m/>
    <x v="0"/>
    <m/>
    <m/>
    <m/>
    <m/>
    <m/>
    <m/>
    <m/>
    <m/>
    <m/>
    <m/>
    <m/>
    <m/>
    <m/>
    <m/>
    <x v="0"/>
    <m/>
    <m/>
    <m/>
    <m/>
    <m/>
    <m/>
    <x v="0"/>
    <x v="0"/>
    <m/>
    <m/>
    <m/>
    <m/>
    <m/>
    <m/>
    <m/>
    <m/>
    <m/>
    <m/>
    <m/>
    <m/>
    <m/>
    <m/>
    <m/>
    <m/>
    <m/>
    <m/>
    <m/>
    <m/>
    <m/>
    <m/>
  </r>
  <r>
    <n v="146"/>
    <s v="XTBC"/>
    <m/>
    <m/>
    <m/>
    <m/>
    <x v="0"/>
    <m/>
    <m/>
    <m/>
    <m/>
    <m/>
    <m/>
    <m/>
    <m/>
    <m/>
    <m/>
    <m/>
    <m/>
    <m/>
    <m/>
    <x v="0"/>
    <m/>
    <m/>
    <m/>
    <m/>
    <m/>
    <m/>
    <x v="0"/>
    <x v="0"/>
    <m/>
    <m/>
    <m/>
    <m/>
    <m/>
    <m/>
    <m/>
    <m/>
    <m/>
    <m/>
    <m/>
    <m/>
    <m/>
    <m/>
    <m/>
    <m/>
    <m/>
    <m/>
    <m/>
    <m/>
    <m/>
    <m/>
  </r>
  <r>
    <n v="147"/>
    <s v="XTBC"/>
    <m/>
    <m/>
    <m/>
    <m/>
    <x v="0"/>
    <m/>
    <m/>
    <m/>
    <m/>
    <m/>
    <m/>
    <m/>
    <m/>
    <m/>
    <m/>
    <m/>
    <m/>
    <m/>
    <m/>
    <x v="0"/>
    <m/>
    <m/>
    <m/>
    <m/>
    <m/>
    <m/>
    <x v="0"/>
    <x v="0"/>
    <m/>
    <m/>
    <m/>
    <m/>
    <m/>
    <m/>
    <m/>
    <m/>
    <m/>
    <m/>
    <m/>
    <m/>
    <m/>
    <m/>
    <m/>
    <m/>
    <m/>
    <m/>
    <m/>
    <m/>
    <m/>
    <m/>
  </r>
  <r>
    <n v="148"/>
    <s v="XTBC"/>
    <m/>
    <m/>
    <m/>
    <m/>
    <x v="0"/>
    <m/>
    <m/>
    <m/>
    <m/>
    <m/>
    <m/>
    <m/>
    <m/>
    <m/>
    <m/>
    <m/>
    <m/>
    <m/>
    <m/>
    <x v="0"/>
    <m/>
    <m/>
    <m/>
    <m/>
    <m/>
    <m/>
    <x v="0"/>
    <x v="0"/>
    <m/>
    <m/>
    <m/>
    <m/>
    <m/>
    <m/>
    <m/>
    <m/>
    <m/>
    <m/>
    <m/>
    <m/>
    <m/>
    <m/>
    <m/>
    <m/>
    <m/>
    <m/>
    <m/>
    <m/>
    <m/>
    <m/>
  </r>
  <r>
    <n v="149"/>
    <s v="XTBC"/>
    <m/>
    <m/>
    <m/>
    <m/>
    <x v="0"/>
    <m/>
    <m/>
    <m/>
    <m/>
    <m/>
    <m/>
    <m/>
    <m/>
    <m/>
    <m/>
    <m/>
    <m/>
    <m/>
    <m/>
    <x v="0"/>
    <m/>
    <m/>
    <m/>
    <m/>
    <m/>
    <m/>
    <x v="0"/>
    <x v="0"/>
    <m/>
    <m/>
    <m/>
    <m/>
    <m/>
    <m/>
    <m/>
    <m/>
    <m/>
    <m/>
    <m/>
    <m/>
    <m/>
    <m/>
    <m/>
    <m/>
    <m/>
    <m/>
    <m/>
    <m/>
    <m/>
    <m/>
  </r>
  <r>
    <n v="150"/>
    <s v="XTBC"/>
    <m/>
    <m/>
    <m/>
    <m/>
    <x v="0"/>
    <m/>
    <m/>
    <m/>
    <m/>
    <m/>
    <m/>
    <m/>
    <m/>
    <m/>
    <m/>
    <m/>
    <m/>
    <m/>
    <m/>
    <x v="0"/>
    <m/>
    <m/>
    <m/>
    <m/>
    <m/>
    <m/>
    <x v="0"/>
    <x v="0"/>
    <m/>
    <m/>
    <m/>
    <m/>
    <m/>
    <m/>
    <m/>
    <m/>
    <m/>
    <m/>
    <m/>
    <m/>
    <m/>
    <m/>
    <m/>
    <m/>
    <m/>
    <m/>
    <m/>
    <m/>
    <m/>
    <m/>
  </r>
  <r>
    <n v="151"/>
    <s v="XTBC"/>
    <m/>
    <m/>
    <m/>
    <m/>
    <x v="0"/>
    <m/>
    <m/>
    <m/>
    <m/>
    <m/>
    <m/>
    <m/>
    <m/>
    <m/>
    <m/>
    <m/>
    <m/>
    <m/>
    <m/>
    <x v="0"/>
    <m/>
    <m/>
    <m/>
    <m/>
    <m/>
    <m/>
    <x v="0"/>
    <x v="0"/>
    <m/>
    <m/>
    <m/>
    <m/>
    <m/>
    <m/>
    <m/>
    <m/>
    <m/>
    <m/>
    <m/>
    <m/>
    <m/>
    <m/>
    <m/>
    <m/>
    <m/>
    <m/>
    <m/>
    <m/>
    <m/>
    <m/>
  </r>
  <r>
    <n v="152"/>
    <s v="XTBC"/>
    <m/>
    <m/>
    <m/>
    <m/>
    <x v="0"/>
    <m/>
    <m/>
    <m/>
    <m/>
    <m/>
    <m/>
    <m/>
    <m/>
    <m/>
    <m/>
    <m/>
    <m/>
    <m/>
    <m/>
    <x v="0"/>
    <m/>
    <m/>
    <m/>
    <m/>
    <m/>
    <m/>
    <x v="0"/>
    <x v="0"/>
    <m/>
    <m/>
    <m/>
    <m/>
    <m/>
    <m/>
    <m/>
    <m/>
    <m/>
    <m/>
    <m/>
    <m/>
    <m/>
    <m/>
    <m/>
    <m/>
    <m/>
    <m/>
    <m/>
    <m/>
    <m/>
    <m/>
  </r>
  <r>
    <n v="153"/>
    <s v="XTBC"/>
    <m/>
    <m/>
    <m/>
    <m/>
    <x v="0"/>
    <m/>
    <m/>
    <m/>
    <m/>
    <m/>
    <m/>
    <m/>
    <m/>
    <m/>
    <m/>
    <m/>
    <m/>
    <m/>
    <m/>
    <x v="0"/>
    <m/>
    <m/>
    <m/>
    <m/>
    <m/>
    <m/>
    <x v="0"/>
    <x v="0"/>
    <m/>
    <m/>
    <m/>
    <m/>
    <m/>
    <m/>
    <m/>
    <m/>
    <m/>
    <m/>
    <m/>
    <m/>
    <m/>
    <m/>
    <m/>
    <m/>
    <m/>
    <m/>
    <m/>
    <m/>
    <m/>
    <m/>
  </r>
  <r>
    <n v="154"/>
    <s v="XTBC"/>
    <m/>
    <m/>
    <m/>
    <m/>
    <x v="0"/>
    <m/>
    <m/>
    <m/>
    <m/>
    <m/>
    <m/>
    <m/>
    <m/>
    <m/>
    <m/>
    <m/>
    <m/>
    <m/>
    <m/>
    <x v="0"/>
    <m/>
    <m/>
    <m/>
    <m/>
    <m/>
    <m/>
    <x v="0"/>
    <x v="0"/>
    <m/>
    <m/>
    <m/>
    <m/>
    <m/>
    <m/>
    <m/>
    <m/>
    <m/>
    <m/>
    <m/>
    <m/>
    <m/>
    <m/>
    <m/>
    <m/>
    <m/>
    <m/>
    <m/>
    <m/>
    <m/>
    <m/>
  </r>
  <r>
    <n v="155"/>
    <s v="XTBC"/>
    <m/>
    <m/>
    <m/>
    <m/>
    <x v="0"/>
    <m/>
    <m/>
    <m/>
    <m/>
    <m/>
    <m/>
    <m/>
    <m/>
    <m/>
    <m/>
    <m/>
    <m/>
    <m/>
    <m/>
    <x v="0"/>
    <m/>
    <m/>
    <m/>
    <m/>
    <m/>
    <m/>
    <x v="0"/>
    <x v="0"/>
    <m/>
    <m/>
    <m/>
    <m/>
    <m/>
    <m/>
    <m/>
    <m/>
    <m/>
    <m/>
    <m/>
    <m/>
    <m/>
    <m/>
    <m/>
    <m/>
    <m/>
    <m/>
    <m/>
    <m/>
    <m/>
    <m/>
  </r>
  <r>
    <n v="156"/>
    <s v="XTBC"/>
    <m/>
    <m/>
    <m/>
    <m/>
    <x v="0"/>
    <m/>
    <m/>
    <m/>
    <m/>
    <m/>
    <m/>
    <m/>
    <m/>
    <m/>
    <m/>
    <m/>
    <m/>
    <m/>
    <m/>
    <x v="0"/>
    <m/>
    <m/>
    <m/>
    <m/>
    <m/>
    <m/>
    <x v="0"/>
    <x v="0"/>
    <m/>
    <m/>
    <m/>
    <m/>
    <m/>
    <m/>
    <m/>
    <m/>
    <m/>
    <m/>
    <m/>
    <m/>
    <m/>
    <m/>
    <m/>
    <m/>
    <m/>
    <m/>
    <m/>
    <m/>
    <m/>
    <m/>
  </r>
  <r>
    <n v="157"/>
    <s v="XTBC"/>
    <m/>
    <m/>
    <m/>
    <m/>
    <x v="0"/>
    <m/>
    <m/>
    <m/>
    <m/>
    <m/>
    <m/>
    <m/>
    <m/>
    <m/>
    <m/>
    <m/>
    <m/>
    <m/>
    <m/>
    <x v="0"/>
    <m/>
    <m/>
    <m/>
    <m/>
    <m/>
    <m/>
    <x v="0"/>
    <x v="0"/>
    <m/>
    <m/>
    <m/>
    <m/>
    <m/>
    <m/>
    <m/>
    <m/>
    <m/>
    <m/>
    <m/>
    <m/>
    <m/>
    <m/>
    <m/>
    <m/>
    <m/>
    <m/>
    <m/>
    <m/>
    <m/>
    <m/>
  </r>
  <r>
    <n v="158"/>
    <s v="XTBC"/>
    <m/>
    <m/>
    <m/>
    <m/>
    <x v="0"/>
    <m/>
    <m/>
    <m/>
    <m/>
    <m/>
    <m/>
    <m/>
    <m/>
    <m/>
    <m/>
    <m/>
    <m/>
    <m/>
    <m/>
    <x v="0"/>
    <m/>
    <m/>
    <m/>
    <m/>
    <m/>
    <m/>
    <x v="0"/>
    <x v="0"/>
    <m/>
    <m/>
    <m/>
    <m/>
    <m/>
    <m/>
    <m/>
    <m/>
    <m/>
    <m/>
    <m/>
    <m/>
    <m/>
    <m/>
    <m/>
    <m/>
    <m/>
    <m/>
    <m/>
    <m/>
    <m/>
    <m/>
  </r>
  <r>
    <n v="159"/>
    <s v="XTBC"/>
    <m/>
    <m/>
    <m/>
    <m/>
    <x v="0"/>
    <m/>
    <m/>
    <m/>
    <m/>
    <m/>
    <m/>
    <m/>
    <m/>
    <m/>
    <m/>
    <m/>
    <m/>
    <m/>
    <m/>
    <x v="0"/>
    <m/>
    <m/>
    <m/>
    <m/>
    <m/>
    <m/>
    <x v="0"/>
    <x v="0"/>
    <m/>
    <m/>
    <m/>
    <m/>
    <m/>
    <m/>
    <m/>
    <m/>
    <m/>
    <m/>
    <m/>
    <m/>
    <m/>
    <m/>
    <m/>
    <m/>
    <m/>
    <m/>
    <m/>
    <m/>
    <m/>
    <m/>
  </r>
  <r>
    <n v="160"/>
    <s v="XTBC"/>
    <m/>
    <m/>
    <m/>
    <m/>
    <x v="0"/>
    <m/>
    <m/>
    <m/>
    <m/>
    <m/>
    <m/>
    <m/>
    <m/>
    <m/>
    <m/>
    <m/>
    <m/>
    <m/>
    <m/>
    <x v="0"/>
    <m/>
    <m/>
    <m/>
    <m/>
    <m/>
    <m/>
    <x v="0"/>
    <x v="0"/>
    <m/>
    <m/>
    <m/>
    <m/>
    <m/>
    <m/>
    <m/>
    <m/>
    <m/>
    <m/>
    <m/>
    <m/>
    <m/>
    <m/>
    <m/>
    <m/>
    <m/>
    <m/>
    <m/>
    <m/>
    <m/>
    <m/>
  </r>
  <r>
    <n v="161"/>
    <s v="XTBC"/>
    <m/>
    <m/>
    <m/>
    <m/>
    <x v="0"/>
    <m/>
    <m/>
    <m/>
    <m/>
    <m/>
    <m/>
    <m/>
    <m/>
    <m/>
    <m/>
    <m/>
    <m/>
    <m/>
    <m/>
    <x v="0"/>
    <m/>
    <m/>
    <m/>
    <m/>
    <m/>
    <m/>
    <x v="0"/>
    <x v="0"/>
    <m/>
    <m/>
    <m/>
    <m/>
    <m/>
    <m/>
    <m/>
    <m/>
    <m/>
    <m/>
    <m/>
    <m/>
    <m/>
    <m/>
    <m/>
    <m/>
    <m/>
    <m/>
    <m/>
    <m/>
    <m/>
    <m/>
  </r>
  <r>
    <n v="162"/>
    <s v="XTBC"/>
    <m/>
    <m/>
    <m/>
    <m/>
    <x v="0"/>
    <m/>
    <m/>
    <m/>
    <m/>
    <m/>
    <m/>
    <m/>
    <m/>
    <m/>
    <m/>
    <m/>
    <m/>
    <m/>
    <m/>
    <x v="0"/>
    <m/>
    <m/>
    <m/>
    <m/>
    <m/>
    <m/>
    <x v="0"/>
    <x v="0"/>
    <m/>
    <m/>
    <m/>
    <m/>
    <m/>
    <m/>
    <m/>
    <m/>
    <m/>
    <m/>
    <m/>
    <m/>
    <m/>
    <m/>
    <m/>
    <m/>
    <m/>
    <m/>
    <m/>
    <m/>
    <m/>
    <m/>
  </r>
  <r>
    <n v="163"/>
    <s v="XTBC"/>
    <m/>
    <m/>
    <m/>
    <m/>
    <x v="0"/>
    <m/>
    <m/>
    <m/>
    <m/>
    <m/>
    <m/>
    <m/>
    <m/>
    <m/>
    <m/>
    <m/>
    <m/>
    <m/>
    <m/>
    <x v="0"/>
    <m/>
    <m/>
    <m/>
    <m/>
    <m/>
    <m/>
    <x v="0"/>
    <x v="0"/>
    <m/>
    <m/>
    <m/>
    <m/>
    <m/>
    <m/>
    <m/>
    <m/>
    <m/>
    <m/>
    <m/>
    <m/>
    <m/>
    <m/>
    <m/>
    <m/>
    <m/>
    <m/>
    <m/>
    <m/>
    <m/>
    <m/>
  </r>
  <r>
    <n v="164"/>
    <s v="XTBC"/>
    <m/>
    <m/>
    <m/>
    <m/>
    <x v="0"/>
    <m/>
    <m/>
    <m/>
    <m/>
    <m/>
    <m/>
    <m/>
    <m/>
    <m/>
    <m/>
    <m/>
    <m/>
    <m/>
    <m/>
    <x v="0"/>
    <m/>
    <m/>
    <m/>
    <m/>
    <m/>
    <m/>
    <x v="0"/>
    <x v="0"/>
    <m/>
    <m/>
    <m/>
    <m/>
    <m/>
    <m/>
    <m/>
    <m/>
    <m/>
    <m/>
    <m/>
    <m/>
    <m/>
    <m/>
    <m/>
    <m/>
    <m/>
    <m/>
    <m/>
    <m/>
    <m/>
    <m/>
  </r>
  <r>
    <n v="165"/>
    <s v="XTBC"/>
    <m/>
    <m/>
    <m/>
    <m/>
    <x v="0"/>
    <m/>
    <m/>
    <m/>
    <m/>
    <m/>
    <m/>
    <m/>
    <m/>
    <m/>
    <m/>
    <m/>
    <m/>
    <m/>
    <m/>
    <x v="0"/>
    <m/>
    <m/>
    <m/>
    <m/>
    <m/>
    <m/>
    <x v="0"/>
    <x v="0"/>
    <m/>
    <m/>
    <m/>
    <m/>
    <m/>
    <m/>
    <m/>
    <m/>
    <m/>
    <m/>
    <m/>
    <m/>
    <m/>
    <m/>
    <m/>
    <m/>
    <m/>
    <m/>
    <m/>
    <m/>
    <m/>
    <m/>
  </r>
  <r>
    <n v="166"/>
    <s v="XTBC"/>
    <m/>
    <m/>
    <m/>
    <m/>
    <x v="0"/>
    <m/>
    <m/>
    <m/>
    <m/>
    <m/>
    <m/>
    <m/>
    <m/>
    <m/>
    <m/>
    <m/>
    <m/>
    <m/>
    <m/>
    <x v="0"/>
    <m/>
    <m/>
    <m/>
    <m/>
    <m/>
    <m/>
    <x v="0"/>
    <x v="0"/>
    <m/>
    <m/>
    <m/>
    <m/>
    <m/>
    <m/>
    <m/>
    <m/>
    <m/>
    <m/>
    <m/>
    <m/>
    <m/>
    <m/>
    <m/>
    <m/>
    <m/>
    <m/>
    <m/>
    <m/>
    <m/>
    <m/>
  </r>
  <r>
    <n v="167"/>
    <s v="XTBC"/>
    <m/>
    <m/>
    <m/>
    <m/>
    <x v="0"/>
    <m/>
    <m/>
    <m/>
    <m/>
    <m/>
    <m/>
    <m/>
    <m/>
    <m/>
    <m/>
    <m/>
    <m/>
    <m/>
    <m/>
    <x v="0"/>
    <m/>
    <m/>
    <m/>
    <m/>
    <m/>
    <m/>
    <x v="0"/>
    <x v="0"/>
    <m/>
    <m/>
    <m/>
    <m/>
    <m/>
    <m/>
    <m/>
    <m/>
    <m/>
    <m/>
    <m/>
    <m/>
    <m/>
    <m/>
    <m/>
    <m/>
    <m/>
    <m/>
    <m/>
    <m/>
    <m/>
    <m/>
  </r>
  <r>
    <n v="168"/>
    <s v="XTBC"/>
    <m/>
    <m/>
    <m/>
    <m/>
    <x v="0"/>
    <m/>
    <m/>
    <m/>
    <m/>
    <m/>
    <m/>
    <m/>
    <m/>
    <m/>
    <m/>
    <m/>
    <m/>
    <m/>
    <m/>
    <x v="0"/>
    <m/>
    <m/>
    <m/>
    <m/>
    <m/>
    <m/>
    <x v="0"/>
    <x v="0"/>
    <m/>
    <m/>
    <m/>
    <m/>
    <m/>
    <m/>
    <m/>
    <m/>
    <m/>
    <m/>
    <m/>
    <m/>
    <m/>
    <m/>
    <m/>
    <m/>
    <m/>
    <m/>
    <m/>
    <m/>
    <m/>
    <m/>
  </r>
  <r>
    <n v="169"/>
    <s v="XTBC"/>
    <m/>
    <m/>
    <m/>
    <m/>
    <x v="0"/>
    <m/>
    <m/>
    <m/>
    <m/>
    <m/>
    <m/>
    <m/>
    <m/>
    <m/>
    <m/>
    <m/>
    <m/>
    <m/>
    <m/>
    <x v="0"/>
    <m/>
    <m/>
    <m/>
    <m/>
    <m/>
    <m/>
    <x v="0"/>
    <x v="0"/>
    <m/>
    <m/>
    <m/>
    <m/>
    <m/>
    <m/>
    <m/>
    <m/>
    <m/>
    <m/>
    <m/>
    <m/>
    <m/>
    <m/>
    <m/>
    <m/>
    <m/>
    <m/>
    <m/>
    <m/>
    <m/>
    <m/>
  </r>
  <r>
    <n v="170"/>
    <s v="XTBC"/>
    <m/>
    <m/>
    <m/>
    <m/>
    <x v="0"/>
    <m/>
    <m/>
    <m/>
    <m/>
    <m/>
    <m/>
    <m/>
    <m/>
    <m/>
    <m/>
    <m/>
    <m/>
    <m/>
    <m/>
    <x v="0"/>
    <m/>
    <m/>
    <m/>
    <m/>
    <m/>
    <m/>
    <x v="0"/>
    <x v="0"/>
    <m/>
    <m/>
    <m/>
    <m/>
    <m/>
    <m/>
    <m/>
    <m/>
    <m/>
    <m/>
    <m/>
    <m/>
    <m/>
    <m/>
    <m/>
    <m/>
    <m/>
    <m/>
    <m/>
    <m/>
    <m/>
    <m/>
  </r>
  <r>
    <n v="171"/>
    <s v="XTBC"/>
    <m/>
    <m/>
    <m/>
    <m/>
    <x v="0"/>
    <m/>
    <m/>
    <m/>
    <m/>
    <m/>
    <m/>
    <m/>
    <m/>
    <m/>
    <m/>
    <m/>
    <m/>
    <m/>
    <m/>
    <x v="0"/>
    <m/>
    <m/>
    <m/>
    <m/>
    <m/>
    <m/>
    <x v="0"/>
    <x v="0"/>
    <m/>
    <m/>
    <m/>
    <m/>
    <m/>
    <m/>
    <m/>
    <m/>
    <m/>
    <m/>
    <m/>
    <m/>
    <m/>
    <m/>
    <m/>
    <m/>
    <m/>
    <m/>
    <m/>
    <m/>
    <m/>
    <m/>
  </r>
  <r>
    <n v="172"/>
    <s v="XTBC"/>
    <m/>
    <m/>
    <m/>
    <m/>
    <x v="0"/>
    <m/>
    <m/>
    <m/>
    <m/>
    <m/>
    <m/>
    <m/>
    <m/>
    <m/>
    <m/>
    <m/>
    <m/>
    <m/>
    <m/>
    <x v="0"/>
    <m/>
    <m/>
    <m/>
    <m/>
    <m/>
    <m/>
    <x v="0"/>
    <x v="0"/>
    <m/>
    <m/>
    <m/>
    <m/>
    <m/>
    <m/>
    <m/>
    <m/>
    <m/>
    <m/>
    <m/>
    <m/>
    <m/>
    <m/>
    <m/>
    <m/>
    <m/>
    <m/>
    <m/>
    <m/>
    <m/>
    <m/>
  </r>
  <r>
    <n v="173"/>
    <s v="XTBC"/>
    <m/>
    <m/>
    <m/>
    <m/>
    <x v="0"/>
    <m/>
    <m/>
    <m/>
    <m/>
    <m/>
    <m/>
    <m/>
    <m/>
    <m/>
    <m/>
    <m/>
    <m/>
    <m/>
    <m/>
    <x v="0"/>
    <m/>
    <m/>
    <m/>
    <m/>
    <m/>
    <m/>
    <x v="0"/>
    <x v="0"/>
    <m/>
    <m/>
    <m/>
    <m/>
    <m/>
    <m/>
    <m/>
    <m/>
    <m/>
    <m/>
    <m/>
    <m/>
    <m/>
    <m/>
    <m/>
    <m/>
    <m/>
    <m/>
    <m/>
    <m/>
    <m/>
    <m/>
  </r>
  <r>
    <n v="174"/>
    <s v="XTBC"/>
    <m/>
    <m/>
    <m/>
    <m/>
    <x v="0"/>
    <m/>
    <m/>
    <m/>
    <m/>
    <m/>
    <m/>
    <m/>
    <m/>
    <m/>
    <m/>
    <m/>
    <m/>
    <m/>
    <m/>
    <x v="0"/>
    <m/>
    <m/>
    <m/>
    <m/>
    <m/>
    <m/>
    <x v="0"/>
    <x v="0"/>
    <m/>
    <m/>
    <m/>
    <m/>
    <m/>
    <m/>
    <m/>
    <m/>
    <m/>
    <m/>
    <m/>
    <m/>
    <m/>
    <m/>
    <m/>
    <m/>
    <m/>
    <m/>
    <m/>
    <m/>
    <m/>
    <m/>
  </r>
  <r>
    <n v="175"/>
    <s v="XTBC"/>
    <m/>
    <m/>
    <m/>
    <m/>
    <x v="0"/>
    <m/>
    <m/>
    <m/>
    <m/>
    <m/>
    <m/>
    <m/>
    <m/>
    <m/>
    <m/>
    <m/>
    <m/>
    <m/>
    <m/>
    <x v="0"/>
    <m/>
    <m/>
    <m/>
    <m/>
    <m/>
    <m/>
    <x v="0"/>
    <x v="0"/>
    <m/>
    <m/>
    <m/>
    <m/>
    <m/>
    <m/>
    <m/>
    <m/>
    <m/>
    <m/>
    <m/>
    <m/>
    <m/>
    <m/>
    <m/>
    <m/>
    <m/>
    <m/>
    <m/>
    <m/>
    <m/>
    <m/>
  </r>
  <r>
    <n v="176"/>
    <s v="XTBC"/>
    <m/>
    <m/>
    <m/>
    <m/>
    <x v="0"/>
    <m/>
    <m/>
    <m/>
    <m/>
    <m/>
    <m/>
    <m/>
    <m/>
    <m/>
    <m/>
    <m/>
    <m/>
    <m/>
    <m/>
    <x v="0"/>
    <m/>
    <m/>
    <m/>
    <m/>
    <m/>
    <m/>
    <x v="0"/>
    <x v="0"/>
    <m/>
    <m/>
    <m/>
    <m/>
    <m/>
    <m/>
    <m/>
    <m/>
    <m/>
    <m/>
    <m/>
    <m/>
    <m/>
    <m/>
    <m/>
    <m/>
    <m/>
    <m/>
    <m/>
    <m/>
    <m/>
    <m/>
  </r>
  <r>
    <n v="177"/>
    <s v="XTBC"/>
    <m/>
    <m/>
    <m/>
    <m/>
    <x v="0"/>
    <m/>
    <m/>
    <m/>
    <m/>
    <m/>
    <m/>
    <m/>
    <m/>
    <m/>
    <m/>
    <m/>
    <m/>
    <m/>
    <m/>
    <x v="0"/>
    <m/>
    <m/>
    <m/>
    <m/>
    <m/>
    <m/>
    <x v="0"/>
    <x v="0"/>
    <m/>
    <m/>
    <m/>
    <m/>
    <m/>
    <m/>
    <m/>
    <m/>
    <m/>
    <m/>
    <m/>
    <m/>
    <m/>
    <m/>
    <m/>
    <m/>
    <m/>
    <m/>
    <m/>
    <m/>
    <m/>
    <m/>
  </r>
  <r>
    <n v="178"/>
    <s v="XTBC"/>
    <m/>
    <m/>
    <m/>
    <m/>
    <x v="0"/>
    <m/>
    <m/>
    <m/>
    <m/>
    <m/>
    <m/>
    <m/>
    <m/>
    <m/>
    <m/>
    <m/>
    <m/>
    <m/>
    <m/>
    <x v="0"/>
    <m/>
    <m/>
    <m/>
    <m/>
    <m/>
    <m/>
    <x v="0"/>
    <x v="0"/>
    <m/>
    <m/>
    <m/>
    <m/>
    <m/>
    <m/>
    <m/>
    <m/>
    <m/>
    <m/>
    <m/>
    <m/>
    <m/>
    <m/>
    <m/>
    <m/>
    <m/>
    <m/>
    <m/>
    <m/>
    <m/>
    <m/>
  </r>
  <r>
    <n v="179"/>
    <s v="XTBC"/>
    <m/>
    <m/>
    <m/>
    <m/>
    <x v="0"/>
    <m/>
    <m/>
    <m/>
    <m/>
    <m/>
    <m/>
    <m/>
    <m/>
    <m/>
    <m/>
    <m/>
    <m/>
    <m/>
    <m/>
    <x v="0"/>
    <m/>
    <m/>
    <m/>
    <m/>
    <m/>
    <m/>
    <x v="0"/>
    <x v="0"/>
    <m/>
    <m/>
    <m/>
    <m/>
    <m/>
    <m/>
    <m/>
    <m/>
    <m/>
    <m/>
    <m/>
    <m/>
    <m/>
    <m/>
    <m/>
    <m/>
    <m/>
    <m/>
    <m/>
    <m/>
    <m/>
    <m/>
  </r>
  <r>
    <n v="180"/>
    <s v="XTBC"/>
    <m/>
    <m/>
    <m/>
    <m/>
    <x v="0"/>
    <m/>
    <m/>
    <m/>
    <m/>
    <m/>
    <m/>
    <m/>
    <m/>
    <m/>
    <m/>
    <m/>
    <m/>
    <m/>
    <m/>
    <x v="0"/>
    <m/>
    <m/>
    <m/>
    <m/>
    <m/>
    <m/>
    <x v="0"/>
    <x v="0"/>
    <m/>
    <m/>
    <m/>
    <m/>
    <m/>
    <m/>
    <m/>
    <m/>
    <m/>
    <m/>
    <m/>
    <m/>
    <m/>
    <m/>
    <m/>
    <m/>
    <m/>
    <m/>
    <m/>
    <m/>
    <m/>
    <m/>
  </r>
  <r>
    <n v="181"/>
    <s v="XTBC"/>
    <m/>
    <m/>
    <m/>
    <m/>
    <x v="0"/>
    <m/>
    <m/>
    <m/>
    <m/>
    <m/>
    <m/>
    <m/>
    <m/>
    <m/>
    <m/>
    <m/>
    <m/>
    <m/>
    <m/>
    <x v="0"/>
    <m/>
    <m/>
    <m/>
    <m/>
    <m/>
    <m/>
    <x v="0"/>
    <x v="0"/>
    <m/>
    <m/>
    <m/>
    <m/>
    <m/>
    <m/>
    <m/>
    <m/>
    <m/>
    <m/>
    <m/>
    <m/>
    <m/>
    <m/>
    <m/>
    <m/>
    <m/>
    <m/>
    <m/>
    <m/>
    <m/>
    <m/>
  </r>
  <r>
    <n v="182"/>
    <s v="XTBC"/>
    <m/>
    <m/>
    <m/>
    <m/>
    <x v="0"/>
    <m/>
    <m/>
    <m/>
    <m/>
    <m/>
    <m/>
    <m/>
    <m/>
    <m/>
    <m/>
    <m/>
    <m/>
    <m/>
    <m/>
    <x v="0"/>
    <m/>
    <m/>
    <m/>
    <m/>
    <m/>
    <m/>
    <x v="0"/>
    <x v="0"/>
    <m/>
    <m/>
    <m/>
    <m/>
    <m/>
    <m/>
    <m/>
    <m/>
    <m/>
    <m/>
    <m/>
    <m/>
    <m/>
    <m/>
    <m/>
    <m/>
    <m/>
    <m/>
    <m/>
    <m/>
    <m/>
    <m/>
  </r>
  <r>
    <n v="183"/>
    <s v="XTBC"/>
    <m/>
    <m/>
    <m/>
    <m/>
    <x v="0"/>
    <m/>
    <m/>
    <m/>
    <m/>
    <m/>
    <m/>
    <m/>
    <m/>
    <m/>
    <m/>
    <m/>
    <m/>
    <m/>
    <m/>
    <x v="0"/>
    <m/>
    <m/>
    <m/>
    <m/>
    <m/>
    <m/>
    <x v="0"/>
    <x v="0"/>
    <m/>
    <m/>
    <m/>
    <m/>
    <m/>
    <m/>
    <m/>
    <m/>
    <m/>
    <m/>
    <m/>
    <m/>
    <m/>
    <m/>
    <m/>
    <m/>
    <m/>
    <m/>
    <m/>
    <m/>
    <m/>
    <m/>
  </r>
  <r>
    <n v="184"/>
    <s v="XTBC"/>
    <m/>
    <m/>
    <m/>
    <m/>
    <x v="0"/>
    <m/>
    <m/>
    <m/>
    <m/>
    <m/>
    <m/>
    <m/>
    <m/>
    <m/>
    <m/>
    <m/>
    <m/>
    <m/>
    <m/>
    <x v="0"/>
    <m/>
    <m/>
    <m/>
    <m/>
    <m/>
    <m/>
    <x v="0"/>
    <x v="0"/>
    <m/>
    <m/>
    <m/>
    <m/>
    <m/>
    <m/>
    <m/>
    <m/>
    <m/>
    <m/>
    <m/>
    <m/>
    <m/>
    <m/>
    <m/>
    <m/>
    <m/>
    <m/>
    <m/>
    <m/>
    <m/>
    <m/>
  </r>
  <r>
    <n v="185"/>
    <s v="XTBC"/>
    <m/>
    <m/>
    <m/>
    <m/>
    <x v="0"/>
    <m/>
    <m/>
    <m/>
    <m/>
    <m/>
    <m/>
    <m/>
    <m/>
    <m/>
    <m/>
    <m/>
    <m/>
    <m/>
    <m/>
    <x v="0"/>
    <m/>
    <m/>
    <m/>
    <m/>
    <m/>
    <m/>
    <x v="0"/>
    <x v="0"/>
    <m/>
    <m/>
    <m/>
    <m/>
    <m/>
    <m/>
    <m/>
    <m/>
    <m/>
    <m/>
    <m/>
    <m/>
    <m/>
    <m/>
    <m/>
    <m/>
    <m/>
    <m/>
    <m/>
    <m/>
    <m/>
    <m/>
  </r>
  <r>
    <n v="186"/>
    <s v="XTBC"/>
    <m/>
    <m/>
    <m/>
    <m/>
    <x v="0"/>
    <m/>
    <m/>
    <m/>
    <m/>
    <m/>
    <m/>
    <m/>
    <m/>
    <m/>
    <m/>
    <m/>
    <m/>
    <m/>
    <m/>
    <x v="0"/>
    <m/>
    <m/>
    <m/>
    <m/>
    <m/>
    <m/>
    <x v="0"/>
    <x v="0"/>
    <m/>
    <m/>
    <m/>
    <m/>
    <m/>
    <m/>
    <m/>
    <m/>
    <m/>
    <m/>
    <m/>
    <m/>
    <m/>
    <m/>
    <m/>
    <m/>
    <m/>
    <m/>
    <m/>
    <m/>
    <m/>
    <m/>
  </r>
  <r>
    <n v="187"/>
    <s v="XTBC"/>
    <m/>
    <m/>
    <m/>
    <m/>
    <x v="0"/>
    <m/>
    <m/>
    <m/>
    <m/>
    <m/>
    <m/>
    <m/>
    <m/>
    <m/>
    <m/>
    <m/>
    <m/>
    <m/>
    <m/>
    <x v="0"/>
    <m/>
    <m/>
    <m/>
    <m/>
    <m/>
    <m/>
    <x v="0"/>
    <x v="0"/>
    <m/>
    <m/>
    <m/>
    <m/>
    <m/>
    <m/>
    <m/>
    <m/>
    <m/>
    <m/>
    <m/>
    <m/>
    <m/>
    <m/>
    <m/>
    <m/>
    <m/>
    <m/>
    <m/>
    <m/>
    <m/>
    <m/>
  </r>
  <r>
    <n v="188"/>
    <s v="XTBC"/>
    <m/>
    <m/>
    <m/>
    <m/>
    <x v="0"/>
    <m/>
    <m/>
    <m/>
    <m/>
    <m/>
    <m/>
    <m/>
    <m/>
    <m/>
    <m/>
    <m/>
    <m/>
    <m/>
    <m/>
    <x v="0"/>
    <m/>
    <m/>
    <m/>
    <m/>
    <m/>
    <m/>
    <x v="0"/>
    <x v="0"/>
    <m/>
    <m/>
    <m/>
    <m/>
    <m/>
    <m/>
    <m/>
    <m/>
    <m/>
    <m/>
    <m/>
    <m/>
    <m/>
    <m/>
    <m/>
    <m/>
    <m/>
    <m/>
    <m/>
    <m/>
    <m/>
    <m/>
  </r>
  <r>
    <n v="189"/>
    <s v="XTBC"/>
    <m/>
    <m/>
    <m/>
    <m/>
    <x v="0"/>
    <m/>
    <m/>
    <m/>
    <m/>
    <m/>
    <m/>
    <m/>
    <m/>
    <m/>
    <m/>
    <m/>
    <m/>
    <m/>
    <m/>
    <x v="0"/>
    <m/>
    <m/>
    <m/>
    <m/>
    <m/>
    <m/>
    <x v="0"/>
    <x v="0"/>
    <m/>
    <m/>
    <m/>
    <m/>
    <m/>
    <m/>
    <m/>
    <m/>
    <m/>
    <m/>
    <m/>
    <m/>
    <m/>
    <m/>
    <m/>
    <m/>
    <m/>
    <m/>
    <m/>
    <m/>
    <m/>
    <m/>
  </r>
  <r>
    <n v="190"/>
    <s v="XTBC"/>
    <m/>
    <m/>
    <m/>
    <m/>
    <x v="0"/>
    <m/>
    <m/>
    <m/>
    <m/>
    <m/>
    <m/>
    <m/>
    <m/>
    <m/>
    <m/>
    <m/>
    <m/>
    <m/>
    <m/>
    <x v="0"/>
    <m/>
    <m/>
    <m/>
    <m/>
    <m/>
    <m/>
    <x v="0"/>
    <x v="0"/>
    <m/>
    <m/>
    <m/>
    <m/>
    <m/>
    <m/>
    <m/>
    <m/>
    <m/>
    <m/>
    <m/>
    <m/>
    <m/>
    <m/>
    <m/>
    <m/>
    <m/>
    <m/>
    <m/>
    <m/>
    <m/>
    <m/>
  </r>
  <r>
    <n v="191"/>
    <s v="XTBC"/>
    <m/>
    <m/>
    <m/>
    <m/>
    <x v="0"/>
    <m/>
    <m/>
    <m/>
    <m/>
    <m/>
    <m/>
    <m/>
    <m/>
    <m/>
    <m/>
    <m/>
    <m/>
    <m/>
    <m/>
    <x v="0"/>
    <m/>
    <m/>
    <m/>
    <m/>
    <m/>
    <m/>
    <x v="0"/>
    <x v="0"/>
    <m/>
    <m/>
    <m/>
    <m/>
    <m/>
    <m/>
    <m/>
    <m/>
    <m/>
    <m/>
    <m/>
    <m/>
    <m/>
    <m/>
    <m/>
    <m/>
    <m/>
    <m/>
    <m/>
    <m/>
    <m/>
    <m/>
  </r>
  <r>
    <n v="192"/>
    <s v="XTBC"/>
    <m/>
    <m/>
    <m/>
    <m/>
    <x v="0"/>
    <m/>
    <m/>
    <m/>
    <m/>
    <m/>
    <m/>
    <m/>
    <m/>
    <m/>
    <m/>
    <m/>
    <m/>
    <m/>
    <m/>
    <x v="0"/>
    <m/>
    <m/>
    <m/>
    <m/>
    <m/>
    <m/>
    <x v="0"/>
    <x v="0"/>
    <m/>
    <m/>
    <m/>
    <m/>
    <m/>
    <m/>
    <m/>
    <m/>
    <m/>
    <m/>
    <m/>
    <m/>
    <m/>
    <m/>
    <m/>
    <m/>
    <m/>
    <m/>
    <m/>
    <m/>
    <m/>
    <m/>
  </r>
  <r>
    <n v="193"/>
    <s v="XTBC"/>
    <m/>
    <m/>
    <m/>
    <m/>
    <x v="0"/>
    <m/>
    <m/>
    <m/>
    <m/>
    <m/>
    <m/>
    <m/>
    <m/>
    <m/>
    <m/>
    <m/>
    <m/>
    <m/>
    <m/>
    <x v="0"/>
    <m/>
    <m/>
    <m/>
    <m/>
    <m/>
    <m/>
    <x v="0"/>
    <x v="0"/>
    <m/>
    <m/>
    <m/>
    <m/>
    <m/>
    <m/>
    <m/>
    <m/>
    <m/>
    <m/>
    <m/>
    <m/>
    <m/>
    <m/>
    <m/>
    <m/>
    <m/>
    <m/>
    <m/>
    <m/>
    <m/>
    <m/>
  </r>
  <r>
    <n v="194"/>
    <s v="XTBC"/>
    <m/>
    <m/>
    <m/>
    <m/>
    <x v="0"/>
    <m/>
    <m/>
    <m/>
    <m/>
    <m/>
    <m/>
    <m/>
    <m/>
    <m/>
    <m/>
    <m/>
    <m/>
    <m/>
    <m/>
    <x v="0"/>
    <m/>
    <m/>
    <m/>
    <m/>
    <m/>
    <m/>
    <x v="0"/>
    <x v="0"/>
    <m/>
    <m/>
    <m/>
    <m/>
    <m/>
    <m/>
    <m/>
    <m/>
    <m/>
    <m/>
    <m/>
    <m/>
    <m/>
    <m/>
    <m/>
    <m/>
    <m/>
    <m/>
    <m/>
    <m/>
    <m/>
    <m/>
  </r>
  <r>
    <n v="195"/>
    <s v="XTBC"/>
    <m/>
    <m/>
    <m/>
    <m/>
    <x v="0"/>
    <m/>
    <m/>
    <m/>
    <m/>
    <m/>
    <m/>
    <m/>
    <m/>
    <m/>
    <m/>
    <m/>
    <m/>
    <m/>
    <m/>
    <x v="0"/>
    <m/>
    <m/>
    <m/>
    <m/>
    <m/>
    <m/>
    <x v="0"/>
    <x v="0"/>
    <m/>
    <m/>
    <m/>
    <m/>
    <m/>
    <m/>
    <m/>
    <m/>
    <m/>
    <m/>
    <m/>
    <m/>
    <m/>
    <m/>
    <m/>
    <m/>
    <m/>
    <m/>
    <m/>
    <m/>
    <m/>
    <m/>
  </r>
  <r>
    <n v="196"/>
    <s v="XTBC"/>
    <m/>
    <m/>
    <m/>
    <m/>
    <x v="0"/>
    <m/>
    <m/>
    <m/>
    <m/>
    <m/>
    <m/>
    <m/>
    <m/>
    <m/>
    <m/>
    <m/>
    <m/>
    <m/>
    <m/>
    <x v="0"/>
    <m/>
    <m/>
    <m/>
    <m/>
    <m/>
    <m/>
    <x v="0"/>
    <x v="0"/>
    <m/>
    <m/>
    <m/>
    <m/>
    <m/>
    <m/>
    <m/>
    <m/>
    <m/>
    <m/>
    <m/>
    <m/>
    <m/>
    <m/>
    <m/>
    <m/>
    <m/>
    <m/>
    <m/>
    <m/>
    <m/>
    <m/>
  </r>
  <r>
    <n v="197"/>
    <s v="XTBC"/>
    <m/>
    <m/>
    <m/>
    <m/>
    <x v="0"/>
    <m/>
    <m/>
    <m/>
    <m/>
    <m/>
    <m/>
    <m/>
    <m/>
    <m/>
    <m/>
    <m/>
    <m/>
    <m/>
    <m/>
    <x v="0"/>
    <m/>
    <m/>
    <m/>
    <m/>
    <m/>
    <m/>
    <x v="0"/>
    <x v="0"/>
    <m/>
    <m/>
    <m/>
    <m/>
    <m/>
    <m/>
    <m/>
    <m/>
    <m/>
    <m/>
    <m/>
    <m/>
    <m/>
    <m/>
    <m/>
    <m/>
    <m/>
    <m/>
    <m/>
    <m/>
    <m/>
    <m/>
  </r>
  <r>
    <n v="198"/>
    <s v="XTBC"/>
    <m/>
    <m/>
    <m/>
    <m/>
    <x v="0"/>
    <m/>
    <m/>
    <m/>
    <m/>
    <m/>
    <m/>
    <m/>
    <m/>
    <m/>
    <m/>
    <m/>
    <m/>
    <m/>
    <m/>
    <x v="0"/>
    <m/>
    <m/>
    <m/>
    <m/>
    <m/>
    <m/>
    <x v="0"/>
    <x v="0"/>
    <m/>
    <m/>
    <m/>
    <m/>
    <m/>
    <m/>
    <m/>
    <m/>
    <m/>
    <m/>
    <m/>
    <m/>
    <m/>
    <m/>
    <m/>
    <m/>
    <m/>
    <m/>
    <m/>
    <m/>
    <m/>
    <m/>
  </r>
  <r>
    <n v="199"/>
    <s v="XTBC"/>
    <m/>
    <m/>
    <m/>
    <m/>
    <x v="0"/>
    <m/>
    <m/>
    <m/>
    <m/>
    <m/>
    <m/>
    <m/>
    <m/>
    <m/>
    <m/>
    <m/>
    <m/>
    <m/>
    <m/>
    <x v="0"/>
    <m/>
    <m/>
    <m/>
    <m/>
    <m/>
    <m/>
    <x v="0"/>
    <x v="0"/>
    <m/>
    <m/>
    <m/>
    <m/>
    <m/>
    <m/>
    <m/>
    <m/>
    <m/>
    <m/>
    <m/>
    <m/>
    <m/>
    <m/>
    <m/>
    <m/>
    <m/>
    <m/>
    <m/>
    <m/>
    <m/>
    <m/>
  </r>
  <r>
    <n v="200"/>
    <s v="XTBC"/>
    <m/>
    <m/>
    <m/>
    <m/>
    <x v="0"/>
    <m/>
    <m/>
    <m/>
    <m/>
    <m/>
    <m/>
    <m/>
    <m/>
    <m/>
    <m/>
    <m/>
    <m/>
    <m/>
    <m/>
    <x v="0"/>
    <m/>
    <m/>
    <m/>
    <m/>
    <m/>
    <m/>
    <x v="0"/>
    <x v="0"/>
    <m/>
    <m/>
    <m/>
    <m/>
    <m/>
    <m/>
    <m/>
    <m/>
    <m/>
    <m/>
    <m/>
    <m/>
    <m/>
    <m/>
    <m/>
    <m/>
    <m/>
    <m/>
    <m/>
    <m/>
    <m/>
    <m/>
  </r>
  <r>
    <n v="201"/>
    <s v="XTBC"/>
    <m/>
    <m/>
    <m/>
    <m/>
    <x v="0"/>
    <m/>
    <m/>
    <m/>
    <m/>
    <m/>
    <m/>
    <m/>
    <m/>
    <m/>
    <m/>
    <m/>
    <m/>
    <m/>
    <m/>
    <x v="0"/>
    <m/>
    <m/>
    <m/>
    <m/>
    <m/>
    <m/>
    <x v="0"/>
    <x v="0"/>
    <m/>
    <m/>
    <m/>
    <m/>
    <m/>
    <m/>
    <m/>
    <m/>
    <m/>
    <m/>
    <m/>
    <m/>
    <m/>
    <m/>
    <m/>
    <m/>
    <m/>
    <m/>
    <m/>
    <m/>
    <m/>
    <m/>
  </r>
  <r>
    <n v="202"/>
    <s v="XTBC"/>
    <m/>
    <m/>
    <m/>
    <m/>
    <x v="0"/>
    <m/>
    <m/>
    <m/>
    <m/>
    <m/>
    <m/>
    <m/>
    <m/>
    <m/>
    <m/>
    <m/>
    <m/>
    <m/>
    <m/>
    <x v="0"/>
    <m/>
    <m/>
    <m/>
    <m/>
    <m/>
    <m/>
    <x v="0"/>
    <x v="0"/>
    <m/>
    <m/>
    <m/>
    <m/>
    <m/>
    <m/>
    <m/>
    <m/>
    <m/>
    <m/>
    <m/>
    <m/>
    <m/>
    <m/>
    <m/>
    <m/>
    <m/>
    <m/>
    <m/>
    <m/>
    <m/>
    <m/>
  </r>
  <r>
    <n v="203"/>
    <s v="XTBC"/>
    <m/>
    <m/>
    <m/>
    <m/>
    <x v="0"/>
    <m/>
    <m/>
    <m/>
    <m/>
    <m/>
    <m/>
    <m/>
    <m/>
    <m/>
    <m/>
    <m/>
    <m/>
    <m/>
    <m/>
    <x v="0"/>
    <m/>
    <m/>
    <m/>
    <m/>
    <m/>
    <m/>
    <x v="0"/>
    <x v="0"/>
    <m/>
    <m/>
    <m/>
    <m/>
    <m/>
    <m/>
    <m/>
    <m/>
    <m/>
    <m/>
    <m/>
    <m/>
    <m/>
    <m/>
    <m/>
    <m/>
    <m/>
    <m/>
    <m/>
    <m/>
    <m/>
    <m/>
  </r>
  <r>
    <n v="204"/>
    <s v="XTBC"/>
    <m/>
    <m/>
    <m/>
    <m/>
    <x v="0"/>
    <m/>
    <m/>
    <m/>
    <m/>
    <m/>
    <m/>
    <m/>
    <m/>
    <m/>
    <m/>
    <m/>
    <m/>
    <m/>
    <m/>
    <x v="0"/>
    <m/>
    <m/>
    <m/>
    <m/>
    <m/>
    <m/>
    <x v="0"/>
    <x v="0"/>
    <m/>
    <m/>
    <m/>
    <m/>
    <m/>
    <m/>
    <m/>
    <m/>
    <m/>
    <m/>
    <m/>
    <m/>
    <m/>
    <m/>
    <m/>
    <m/>
    <m/>
    <m/>
    <m/>
    <m/>
    <m/>
    <m/>
  </r>
  <r>
    <n v="205"/>
    <s v="XTBC"/>
    <m/>
    <m/>
    <m/>
    <m/>
    <x v="0"/>
    <m/>
    <m/>
    <m/>
    <m/>
    <m/>
    <m/>
    <m/>
    <m/>
    <m/>
    <m/>
    <m/>
    <m/>
    <m/>
    <m/>
    <x v="0"/>
    <m/>
    <m/>
    <m/>
    <m/>
    <m/>
    <m/>
    <x v="0"/>
    <x v="0"/>
    <m/>
    <m/>
    <m/>
    <m/>
    <m/>
    <m/>
    <m/>
    <m/>
    <m/>
    <m/>
    <m/>
    <m/>
    <m/>
    <m/>
    <m/>
    <m/>
    <m/>
    <m/>
    <m/>
    <m/>
    <m/>
    <m/>
  </r>
  <r>
    <n v="206"/>
    <s v="XTBC"/>
    <m/>
    <m/>
    <m/>
    <m/>
    <x v="0"/>
    <m/>
    <m/>
    <m/>
    <m/>
    <m/>
    <m/>
    <m/>
    <m/>
    <m/>
    <m/>
    <m/>
    <m/>
    <m/>
    <m/>
    <x v="0"/>
    <m/>
    <m/>
    <m/>
    <m/>
    <m/>
    <m/>
    <x v="0"/>
    <x v="0"/>
    <m/>
    <m/>
    <m/>
    <m/>
    <m/>
    <m/>
    <m/>
    <m/>
    <m/>
    <m/>
    <m/>
    <m/>
    <m/>
    <m/>
    <m/>
    <m/>
    <m/>
    <m/>
    <m/>
    <m/>
    <m/>
    <m/>
  </r>
  <r>
    <n v="207"/>
    <s v="XTBC"/>
    <m/>
    <m/>
    <m/>
    <m/>
    <x v="0"/>
    <m/>
    <m/>
    <m/>
    <m/>
    <m/>
    <m/>
    <m/>
    <m/>
    <m/>
    <m/>
    <m/>
    <m/>
    <m/>
    <m/>
    <x v="0"/>
    <m/>
    <m/>
    <m/>
    <m/>
    <m/>
    <m/>
    <x v="0"/>
    <x v="0"/>
    <m/>
    <m/>
    <m/>
    <m/>
    <m/>
    <m/>
    <m/>
    <m/>
    <m/>
    <m/>
    <m/>
    <m/>
    <m/>
    <m/>
    <m/>
    <m/>
    <m/>
    <m/>
    <m/>
    <m/>
    <m/>
    <m/>
  </r>
  <r>
    <n v="208"/>
    <s v="XTBC"/>
    <m/>
    <m/>
    <m/>
    <m/>
    <x v="0"/>
    <m/>
    <m/>
    <m/>
    <m/>
    <m/>
    <m/>
    <m/>
    <m/>
    <m/>
    <m/>
    <m/>
    <m/>
    <m/>
    <m/>
    <x v="0"/>
    <m/>
    <m/>
    <m/>
    <m/>
    <m/>
    <m/>
    <x v="0"/>
    <x v="0"/>
    <m/>
    <m/>
    <m/>
    <m/>
    <m/>
    <m/>
    <m/>
    <m/>
    <m/>
    <m/>
    <m/>
    <m/>
    <m/>
    <m/>
    <m/>
    <m/>
    <m/>
    <m/>
    <m/>
    <m/>
    <m/>
    <m/>
  </r>
  <r>
    <n v="209"/>
    <s v="XTBC"/>
    <m/>
    <m/>
    <m/>
    <m/>
    <x v="0"/>
    <m/>
    <m/>
    <m/>
    <m/>
    <m/>
    <m/>
    <m/>
    <m/>
    <m/>
    <m/>
    <m/>
    <m/>
    <m/>
    <m/>
    <x v="0"/>
    <m/>
    <m/>
    <m/>
    <m/>
    <m/>
    <m/>
    <x v="0"/>
    <x v="0"/>
    <m/>
    <m/>
    <m/>
    <m/>
    <m/>
    <m/>
    <m/>
    <m/>
    <m/>
    <m/>
    <m/>
    <m/>
    <m/>
    <m/>
    <m/>
    <m/>
    <m/>
    <m/>
    <m/>
    <m/>
    <m/>
    <m/>
  </r>
  <r>
    <n v="210"/>
    <s v="XTBC"/>
    <m/>
    <m/>
    <m/>
    <m/>
    <x v="0"/>
    <m/>
    <m/>
    <m/>
    <m/>
    <m/>
    <m/>
    <m/>
    <m/>
    <m/>
    <m/>
    <m/>
    <m/>
    <m/>
    <m/>
    <x v="0"/>
    <m/>
    <m/>
    <m/>
    <m/>
    <m/>
    <m/>
    <x v="0"/>
    <x v="0"/>
    <m/>
    <m/>
    <m/>
    <m/>
    <m/>
    <m/>
    <m/>
    <m/>
    <m/>
    <m/>
    <m/>
    <m/>
    <m/>
    <m/>
    <m/>
    <m/>
    <m/>
    <m/>
    <m/>
    <m/>
    <m/>
    <m/>
  </r>
  <r>
    <n v="211"/>
    <s v="XTBC"/>
    <m/>
    <m/>
    <m/>
    <m/>
    <x v="0"/>
    <m/>
    <m/>
    <m/>
    <m/>
    <m/>
    <m/>
    <m/>
    <m/>
    <m/>
    <m/>
    <m/>
    <m/>
    <m/>
    <m/>
    <x v="0"/>
    <m/>
    <m/>
    <m/>
    <m/>
    <m/>
    <m/>
    <x v="0"/>
    <x v="0"/>
    <m/>
    <m/>
    <m/>
    <m/>
    <m/>
    <m/>
    <m/>
    <m/>
    <m/>
    <m/>
    <m/>
    <m/>
    <m/>
    <m/>
    <m/>
    <m/>
    <m/>
    <m/>
    <m/>
    <m/>
    <m/>
    <m/>
  </r>
  <r>
    <n v="212"/>
    <s v="XTBC"/>
    <m/>
    <m/>
    <m/>
    <m/>
    <x v="0"/>
    <m/>
    <m/>
    <m/>
    <m/>
    <m/>
    <m/>
    <m/>
    <m/>
    <m/>
    <m/>
    <m/>
    <m/>
    <m/>
    <m/>
    <x v="0"/>
    <m/>
    <m/>
    <m/>
    <m/>
    <m/>
    <m/>
    <x v="0"/>
    <x v="0"/>
    <m/>
    <m/>
    <m/>
    <m/>
    <m/>
    <m/>
    <m/>
    <m/>
    <m/>
    <m/>
    <m/>
    <m/>
    <m/>
    <m/>
    <m/>
    <m/>
    <m/>
    <m/>
    <m/>
    <m/>
    <m/>
    <m/>
  </r>
  <r>
    <n v="213"/>
    <s v="XTBC"/>
    <m/>
    <m/>
    <m/>
    <m/>
    <x v="0"/>
    <m/>
    <m/>
    <m/>
    <m/>
    <m/>
    <m/>
    <m/>
    <m/>
    <m/>
    <m/>
    <m/>
    <m/>
    <m/>
    <m/>
    <x v="0"/>
    <m/>
    <m/>
    <m/>
    <m/>
    <m/>
    <m/>
    <x v="0"/>
    <x v="0"/>
    <m/>
    <m/>
    <m/>
    <m/>
    <m/>
    <m/>
    <m/>
    <m/>
    <m/>
    <m/>
    <m/>
    <m/>
    <m/>
    <m/>
    <m/>
    <m/>
    <m/>
    <m/>
    <m/>
    <m/>
    <m/>
    <m/>
  </r>
  <r>
    <n v="214"/>
    <s v="XTBC"/>
    <m/>
    <m/>
    <m/>
    <m/>
    <x v="0"/>
    <m/>
    <m/>
    <m/>
    <m/>
    <m/>
    <m/>
    <m/>
    <m/>
    <m/>
    <m/>
    <m/>
    <m/>
    <m/>
    <m/>
    <x v="0"/>
    <m/>
    <m/>
    <m/>
    <m/>
    <m/>
    <m/>
    <x v="0"/>
    <x v="0"/>
    <m/>
    <m/>
    <m/>
    <m/>
    <m/>
    <m/>
    <m/>
    <m/>
    <m/>
    <m/>
    <m/>
    <m/>
    <m/>
    <m/>
    <m/>
    <m/>
    <m/>
    <m/>
    <m/>
    <m/>
    <m/>
    <m/>
  </r>
  <r>
    <n v="215"/>
    <s v="XTBC"/>
    <m/>
    <m/>
    <m/>
    <m/>
    <x v="0"/>
    <m/>
    <m/>
    <m/>
    <m/>
    <m/>
    <m/>
    <m/>
    <m/>
    <m/>
    <m/>
    <m/>
    <m/>
    <m/>
    <m/>
    <x v="0"/>
    <m/>
    <m/>
    <m/>
    <m/>
    <m/>
    <m/>
    <x v="0"/>
    <x v="0"/>
    <m/>
    <m/>
    <m/>
    <m/>
    <m/>
    <m/>
    <m/>
    <m/>
    <m/>
    <m/>
    <m/>
    <m/>
    <m/>
    <m/>
    <m/>
    <m/>
    <m/>
    <m/>
    <m/>
    <m/>
    <m/>
    <m/>
  </r>
  <r>
    <n v="216"/>
    <s v="XTBC"/>
    <m/>
    <m/>
    <m/>
    <m/>
    <x v="0"/>
    <m/>
    <m/>
    <m/>
    <m/>
    <m/>
    <m/>
    <m/>
    <m/>
    <m/>
    <m/>
    <m/>
    <m/>
    <m/>
    <m/>
    <x v="0"/>
    <m/>
    <m/>
    <m/>
    <m/>
    <m/>
    <m/>
    <x v="0"/>
    <x v="0"/>
    <m/>
    <m/>
    <m/>
    <m/>
    <m/>
    <m/>
    <m/>
    <m/>
    <m/>
    <m/>
    <m/>
    <m/>
    <m/>
    <m/>
    <m/>
    <m/>
    <m/>
    <m/>
    <m/>
    <m/>
    <m/>
    <m/>
  </r>
  <r>
    <n v="217"/>
    <s v="XTBC"/>
    <m/>
    <m/>
    <m/>
    <m/>
    <x v="0"/>
    <m/>
    <m/>
    <m/>
    <m/>
    <m/>
    <m/>
    <m/>
    <m/>
    <m/>
    <m/>
    <m/>
    <m/>
    <m/>
    <m/>
    <x v="0"/>
    <m/>
    <m/>
    <m/>
    <m/>
    <m/>
    <m/>
    <x v="0"/>
    <x v="0"/>
    <m/>
    <m/>
    <m/>
    <m/>
    <m/>
    <m/>
    <m/>
    <m/>
    <m/>
    <m/>
    <m/>
    <m/>
    <m/>
    <m/>
    <m/>
    <m/>
    <m/>
    <m/>
    <m/>
    <m/>
    <m/>
    <m/>
  </r>
  <r>
    <n v="218"/>
    <s v="XTBC"/>
    <m/>
    <m/>
    <m/>
    <m/>
    <x v="0"/>
    <m/>
    <m/>
    <m/>
    <m/>
    <m/>
    <m/>
    <m/>
    <m/>
    <m/>
    <m/>
    <m/>
    <m/>
    <m/>
    <m/>
    <x v="0"/>
    <m/>
    <m/>
    <m/>
    <m/>
    <m/>
    <m/>
    <x v="0"/>
    <x v="0"/>
    <m/>
    <m/>
    <m/>
    <m/>
    <m/>
    <m/>
    <m/>
    <m/>
    <m/>
    <m/>
    <m/>
    <m/>
    <m/>
    <m/>
    <m/>
    <m/>
    <m/>
    <m/>
    <m/>
    <m/>
    <m/>
    <m/>
  </r>
  <r>
    <n v="219"/>
    <s v="XTBC"/>
    <m/>
    <m/>
    <m/>
    <m/>
    <x v="0"/>
    <m/>
    <m/>
    <m/>
    <m/>
    <m/>
    <m/>
    <m/>
    <m/>
    <m/>
    <m/>
    <m/>
    <m/>
    <m/>
    <m/>
    <x v="0"/>
    <m/>
    <m/>
    <m/>
    <m/>
    <m/>
    <m/>
    <x v="0"/>
    <x v="0"/>
    <m/>
    <m/>
    <m/>
    <m/>
    <m/>
    <m/>
    <m/>
    <m/>
    <m/>
    <m/>
    <m/>
    <m/>
    <m/>
    <m/>
    <m/>
    <m/>
    <m/>
    <m/>
    <m/>
    <m/>
    <m/>
    <m/>
  </r>
  <r>
    <n v="220"/>
    <s v="XTBC"/>
    <m/>
    <m/>
    <m/>
    <m/>
    <x v="0"/>
    <m/>
    <m/>
    <m/>
    <m/>
    <m/>
    <m/>
    <m/>
    <m/>
    <m/>
    <m/>
    <m/>
    <m/>
    <m/>
    <m/>
    <x v="0"/>
    <m/>
    <m/>
    <m/>
    <m/>
    <m/>
    <m/>
    <x v="0"/>
    <x v="0"/>
    <m/>
    <m/>
    <m/>
    <m/>
    <m/>
    <m/>
    <m/>
    <m/>
    <m/>
    <m/>
    <m/>
    <m/>
    <m/>
    <m/>
    <m/>
    <m/>
    <m/>
    <m/>
    <m/>
    <m/>
    <m/>
    <m/>
  </r>
  <r>
    <n v="221"/>
    <s v="XTBC"/>
    <m/>
    <m/>
    <m/>
    <m/>
    <x v="0"/>
    <m/>
    <m/>
    <m/>
    <m/>
    <m/>
    <m/>
    <m/>
    <m/>
    <m/>
    <m/>
    <m/>
    <m/>
    <m/>
    <m/>
    <x v="0"/>
    <m/>
    <m/>
    <m/>
    <m/>
    <m/>
    <m/>
    <x v="0"/>
    <x v="0"/>
    <m/>
    <m/>
    <m/>
    <m/>
    <m/>
    <m/>
    <m/>
    <m/>
    <m/>
    <m/>
    <m/>
    <m/>
    <m/>
    <m/>
    <m/>
    <m/>
    <m/>
    <m/>
    <m/>
    <m/>
    <m/>
    <m/>
  </r>
  <r>
    <n v="222"/>
    <s v="XTBC"/>
    <m/>
    <m/>
    <m/>
    <m/>
    <x v="0"/>
    <m/>
    <m/>
    <m/>
    <m/>
    <m/>
    <m/>
    <m/>
    <m/>
    <m/>
    <m/>
    <m/>
    <m/>
    <m/>
    <m/>
    <x v="0"/>
    <m/>
    <m/>
    <m/>
    <m/>
    <m/>
    <m/>
    <x v="0"/>
    <x v="0"/>
    <m/>
    <m/>
    <m/>
    <m/>
    <m/>
    <m/>
    <m/>
    <m/>
    <m/>
    <m/>
    <m/>
    <m/>
    <m/>
    <m/>
    <m/>
    <m/>
    <m/>
    <m/>
    <m/>
    <m/>
    <m/>
    <m/>
  </r>
  <r>
    <n v="223"/>
    <s v="XTBC"/>
    <m/>
    <m/>
    <m/>
    <m/>
    <x v="0"/>
    <m/>
    <m/>
    <m/>
    <m/>
    <m/>
    <m/>
    <m/>
    <m/>
    <m/>
    <m/>
    <m/>
    <m/>
    <m/>
    <m/>
    <x v="0"/>
    <m/>
    <m/>
    <m/>
    <m/>
    <m/>
    <m/>
    <x v="0"/>
    <x v="0"/>
    <m/>
    <m/>
    <m/>
    <m/>
    <m/>
    <m/>
    <m/>
    <m/>
    <m/>
    <m/>
    <m/>
    <m/>
    <m/>
    <m/>
    <m/>
    <m/>
    <m/>
    <m/>
    <m/>
    <m/>
    <m/>
    <m/>
  </r>
  <r>
    <n v="224"/>
    <s v="XTBC"/>
    <m/>
    <m/>
    <m/>
    <m/>
    <x v="0"/>
    <m/>
    <m/>
    <m/>
    <m/>
    <m/>
    <m/>
    <m/>
    <m/>
    <m/>
    <m/>
    <m/>
    <m/>
    <m/>
    <m/>
    <x v="0"/>
    <m/>
    <m/>
    <m/>
    <m/>
    <m/>
    <m/>
    <x v="0"/>
    <x v="0"/>
    <m/>
    <m/>
    <m/>
    <m/>
    <m/>
    <m/>
    <m/>
    <m/>
    <m/>
    <m/>
    <m/>
    <m/>
    <m/>
    <m/>
    <m/>
    <m/>
    <m/>
    <m/>
    <m/>
    <m/>
    <m/>
    <m/>
  </r>
  <r>
    <n v="225"/>
    <s v="XTBC"/>
    <m/>
    <m/>
    <m/>
    <m/>
    <x v="0"/>
    <m/>
    <m/>
    <m/>
    <m/>
    <m/>
    <m/>
    <m/>
    <m/>
    <m/>
    <m/>
    <m/>
    <m/>
    <m/>
    <m/>
    <x v="0"/>
    <m/>
    <m/>
    <m/>
    <m/>
    <m/>
    <m/>
    <x v="0"/>
    <x v="0"/>
    <m/>
    <m/>
    <m/>
    <m/>
    <m/>
    <m/>
    <m/>
    <m/>
    <m/>
    <m/>
    <m/>
    <m/>
    <m/>
    <m/>
    <m/>
    <m/>
    <m/>
    <m/>
    <m/>
    <m/>
    <m/>
    <m/>
  </r>
  <r>
    <n v="226"/>
    <s v="XTBC"/>
    <m/>
    <m/>
    <m/>
    <m/>
    <x v="0"/>
    <m/>
    <m/>
    <m/>
    <m/>
    <m/>
    <m/>
    <m/>
    <m/>
    <m/>
    <m/>
    <m/>
    <m/>
    <m/>
    <m/>
    <x v="0"/>
    <m/>
    <m/>
    <m/>
    <m/>
    <m/>
    <m/>
    <x v="0"/>
    <x v="0"/>
    <m/>
    <m/>
    <m/>
    <m/>
    <m/>
    <m/>
    <m/>
    <m/>
    <m/>
    <m/>
    <m/>
    <m/>
    <m/>
    <m/>
    <m/>
    <m/>
    <m/>
    <m/>
    <m/>
    <m/>
    <m/>
    <m/>
  </r>
  <r>
    <n v="227"/>
    <s v="XTBC"/>
    <m/>
    <m/>
    <m/>
    <m/>
    <x v="0"/>
    <m/>
    <m/>
    <m/>
    <m/>
    <m/>
    <m/>
    <m/>
    <m/>
    <m/>
    <m/>
    <m/>
    <m/>
    <m/>
    <m/>
    <x v="0"/>
    <m/>
    <m/>
    <m/>
    <m/>
    <m/>
    <m/>
    <x v="0"/>
    <x v="0"/>
    <m/>
    <m/>
    <m/>
    <m/>
    <m/>
    <m/>
    <m/>
    <m/>
    <m/>
    <m/>
    <m/>
    <m/>
    <m/>
    <m/>
    <m/>
    <m/>
    <m/>
    <m/>
    <m/>
    <m/>
    <m/>
    <m/>
  </r>
  <r>
    <n v="228"/>
    <s v="XTBC"/>
    <m/>
    <m/>
    <m/>
    <m/>
    <x v="0"/>
    <m/>
    <m/>
    <m/>
    <m/>
    <m/>
    <m/>
    <m/>
    <m/>
    <m/>
    <m/>
    <m/>
    <m/>
    <m/>
    <m/>
    <x v="0"/>
    <m/>
    <m/>
    <m/>
    <m/>
    <m/>
    <m/>
    <x v="0"/>
    <x v="0"/>
    <m/>
    <m/>
    <m/>
    <m/>
    <m/>
    <m/>
    <m/>
    <m/>
    <m/>
    <m/>
    <m/>
    <m/>
    <m/>
    <m/>
    <m/>
    <m/>
    <m/>
    <m/>
    <m/>
    <m/>
    <m/>
    <m/>
  </r>
  <r>
    <n v="229"/>
    <s v="XTBC"/>
    <m/>
    <m/>
    <m/>
    <m/>
    <x v="0"/>
    <m/>
    <m/>
    <m/>
    <m/>
    <m/>
    <m/>
    <m/>
    <m/>
    <m/>
    <m/>
    <m/>
    <m/>
    <m/>
    <m/>
    <x v="0"/>
    <m/>
    <m/>
    <m/>
    <m/>
    <m/>
    <m/>
    <x v="0"/>
    <x v="0"/>
    <m/>
    <m/>
    <m/>
    <m/>
    <m/>
    <m/>
    <m/>
    <m/>
    <m/>
    <m/>
    <m/>
    <m/>
    <m/>
    <m/>
    <m/>
    <m/>
    <m/>
    <m/>
    <m/>
    <m/>
    <m/>
    <m/>
  </r>
  <r>
    <n v="230"/>
    <s v="XTBC"/>
    <m/>
    <m/>
    <m/>
    <m/>
    <x v="0"/>
    <m/>
    <m/>
    <m/>
    <m/>
    <m/>
    <m/>
    <m/>
    <m/>
    <m/>
    <m/>
    <m/>
    <m/>
    <m/>
    <m/>
    <x v="0"/>
    <m/>
    <m/>
    <m/>
    <m/>
    <m/>
    <m/>
    <x v="0"/>
    <x v="0"/>
    <m/>
    <m/>
    <m/>
    <m/>
    <m/>
    <m/>
    <m/>
    <m/>
    <m/>
    <m/>
    <m/>
    <m/>
    <m/>
    <m/>
    <m/>
    <m/>
    <m/>
    <m/>
    <m/>
    <m/>
    <m/>
    <m/>
  </r>
  <r>
    <n v="231"/>
    <s v="XTBC"/>
    <m/>
    <m/>
    <m/>
    <m/>
    <x v="0"/>
    <m/>
    <m/>
    <m/>
    <m/>
    <m/>
    <m/>
    <m/>
    <m/>
    <m/>
    <m/>
    <m/>
    <m/>
    <m/>
    <m/>
    <x v="0"/>
    <m/>
    <m/>
    <m/>
    <m/>
    <m/>
    <m/>
    <x v="0"/>
    <x v="0"/>
    <m/>
    <m/>
    <m/>
    <m/>
    <m/>
    <m/>
    <m/>
    <m/>
    <m/>
    <m/>
    <m/>
    <m/>
    <m/>
    <m/>
    <m/>
    <m/>
    <m/>
    <m/>
    <m/>
    <m/>
    <m/>
    <m/>
  </r>
  <r>
    <n v="232"/>
    <s v="XTBC"/>
    <m/>
    <m/>
    <m/>
    <m/>
    <x v="0"/>
    <m/>
    <m/>
    <m/>
    <m/>
    <m/>
    <m/>
    <m/>
    <m/>
    <m/>
    <m/>
    <m/>
    <m/>
    <m/>
    <m/>
    <x v="0"/>
    <m/>
    <m/>
    <m/>
    <m/>
    <m/>
    <m/>
    <x v="0"/>
    <x v="0"/>
    <m/>
    <m/>
    <m/>
    <m/>
    <m/>
    <m/>
    <m/>
    <m/>
    <m/>
    <m/>
    <m/>
    <m/>
    <m/>
    <m/>
    <m/>
    <m/>
    <m/>
    <m/>
    <m/>
    <m/>
    <m/>
    <m/>
  </r>
  <r>
    <n v="233"/>
    <s v="XTBC"/>
    <m/>
    <m/>
    <m/>
    <m/>
    <x v="0"/>
    <m/>
    <m/>
    <m/>
    <m/>
    <m/>
    <m/>
    <m/>
    <m/>
    <m/>
    <m/>
    <m/>
    <m/>
    <m/>
    <m/>
    <x v="0"/>
    <m/>
    <m/>
    <m/>
    <m/>
    <m/>
    <m/>
    <x v="0"/>
    <x v="0"/>
    <m/>
    <m/>
    <m/>
    <m/>
    <m/>
    <m/>
    <m/>
    <m/>
    <m/>
    <m/>
    <m/>
    <m/>
    <m/>
    <m/>
    <m/>
    <m/>
    <m/>
    <m/>
    <m/>
    <m/>
    <m/>
    <m/>
  </r>
  <r>
    <n v="234"/>
    <s v="XTBC"/>
    <m/>
    <m/>
    <m/>
    <m/>
    <x v="0"/>
    <m/>
    <m/>
    <m/>
    <m/>
    <m/>
    <m/>
    <m/>
    <m/>
    <m/>
    <m/>
    <m/>
    <m/>
    <m/>
    <m/>
    <x v="0"/>
    <m/>
    <m/>
    <m/>
    <m/>
    <m/>
    <m/>
    <x v="0"/>
    <x v="0"/>
    <m/>
    <m/>
    <m/>
    <m/>
    <m/>
    <m/>
    <m/>
    <m/>
    <m/>
    <m/>
    <m/>
    <m/>
    <m/>
    <m/>
    <m/>
    <m/>
    <m/>
    <m/>
    <m/>
    <m/>
    <m/>
    <m/>
  </r>
  <r>
    <n v="235"/>
    <s v="XTBC"/>
    <m/>
    <m/>
    <m/>
    <m/>
    <x v="0"/>
    <m/>
    <m/>
    <m/>
    <m/>
    <m/>
    <m/>
    <m/>
    <m/>
    <m/>
    <m/>
    <m/>
    <m/>
    <m/>
    <m/>
    <x v="0"/>
    <m/>
    <m/>
    <m/>
    <m/>
    <m/>
    <m/>
    <x v="0"/>
    <x v="0"/>
    <m/>
    <m/>
    <m/>
    <m/>
    <m/>
    <m/>
    <m/>
    <m/>
    <m/>
    <m/>
    <m/>
    <m/>
    <m/>
    <m/>
    <m/>
    <m/>
    <m/>
    <m/>
    <m/>
    <m/>
    <m/>
    <m/>
  </r>
  <r>
    <n v="236"/>
    <s v="XTBC"/>
    <m/>
    <m/>
    <m/>
    <m/>
    <x v="0"/>
    <m/>
    <m/>
    <m/>
    <m/>
    <m/>
    <m/>
    <m/>
    <m/>
    <m/>
    <m/>
    <m/>
    <m/>
    <m/>
    <m/>
    <x v="0"/>
    <m/>
    <m/>
    <m/>
    <m/>
    <m/>
    <m/>
    <x v="0"/>
    <x v="0"/>
    <m/>
    <m/>
    <m/>
    <m/>
    <m/>
    <m/>
    <m/>
    <m/>
    <m/>
    <m/>
    <m/>
    <m/>
    <m/>
    <m/>
    <m/>
    <m/>
    <m/>
    <m/>
    <m/>
    <m/>
    <m/>
    <m/>
  </r>
  <r>
    <n v="237"/>
    <s v="XTBC"/>
    <m/>
    <m/>
    <m/>
    <m/>
    <x v="0"/>
    <m/>
    <m/>
    <m/>
    <m/>
    <m/>
    <m/>
    <m/>
    <m/>
    <m/>
    <m/>
    <m/>
    <m/>
    <m/>
    <m/>
    <x v="0"/>
    <m/>
    <m/>
    <m/>
    <m/>
    <m/>
    <m/>
    <x v="0"/>
    <x v="0"/>
    <m/>
    <m/>
    <m/>
    <m/>
    <m/>
    <m/>
    <m/>
    <m/>
    <m/>
    <m/>
    <m/>
    <m/>
    <m/>
    <m/>
    <m/>
    <m/>
    <m/>
    <m/>
    <m/>
    <m/>
    <m/>
    <m/>
  </r>
  <r>
    <n v="238"/>
    <s v="XTBC"/>
    <m/>
    <m/>
    <m/>
    <m/>
    <x v="0"/>
    <m/>
    <m/>
    <m/>
    <m/>
    <m/>
    <m/>
    <m/>
    <m/>
    <m/>
    <m/>
    <m/>
    <m/>
    <m/>
    <m/>
    <x v="0"/>
    <m/>
    <m/>
    <m/>
    <m/>
    <m/>
    <m/>
    <x v="0"/>
    <x v="0"/>
    <m/>
    <m/>
    <m/>
    <m/>
    <m/>
    <m/>
    <m/>
    <m/>
    <m/>
    <m/>
    <m/>
    <m/>
    <m/>
    <m/>
    <m/>
    <m/>
    <m/>
    <m/>
    <m/>
    <m/>
    <m/>
    <m/>
  </r>
  <r>
    <n v="239"/>
    <s v="XTBC"/>
    <m/>
    <m/>
    <m/>
    <m/>
    <x v="0"/>
    <m/>
    <m/>
    <m/>
    <m/>
    <m/>
    <m/>
    <m/>
    <m/>
    <m/>
    <m/>
    <m/>
    <m/>
    <m/>
    <m/>
    <x v="0"/>
    <m/>
    <m/>
    <m/>
    <m/>
    <m/>
    <m/>
    <x v="0"/>
    <x v="0"/>
    <m/>
    <m/>
    <m/>
    <m/>
    <m/>
    <m/>
    <m/>
    <m/>
    <m/>
    <m/>
    <m/>
    <m/>
    <m/>
    <m/>
    <m/>
    <m/>
    <m/>
    <m/>
    <m/>
    <m/>
    <m/>
    <m/>
  </r>
  <r>
    <n v="240"/>
    <s v="XTBC"/>
    <m/>
    <m/>
    <m/>
    <m/>
    <x v="0"/>
    <m/>
    <m/>
    <m/>
    <m/>
    <m/>
    <m/>
    <m/>
    <m/>
    <m/>
    <m/>
    <m/>
    <m/>
    <m/>
    <m/>
    <x v="0"/>
    <m/>
    <m/>
    <m/>
    <m/>
    <m/>
    <m/>
    <x v="0"/>
    <x v="0"/>
    <m/>
    <m/>
    <m/>
    <m/>
    <m/>
    <m/>
    <m/>
    <m/>
    <m/>
    <m/>
    <m/>
    <m/>
    <m/>
    <m/>
    <m/>
    <m/>
    <m/>
    <m/>
    <m/>
    <m/>
    <m/>
    <m/>
  </r>
  <r>
    <n v="241"/>
    <s v="XTBC"/>
    <m/>
    <m/>
    <m/>
    <m/>
    <x v="0"/>
    <m/>
    <m/>
    <m/>
    <m/>
    <m/>
    <m/>
    <m/>
    <m/>
    <m/>
    <m/>
    <m/>
    <m/>
    <m/>
    <m/>
    <x v="0"/>
    <m/>
    <m/>
    <m/>
    <m/>
    <m/>
    <m/>
    <x v="0"/>
    <x v="0"/>
    <m/>
    <m/>
    <m/>
    <m/>
    <m/>
    <m/>
    <m/>
    <m/>
    <m/>
    <m/>
    <m/>
    <m/>
    <m/>
    <m/>
    <m/>
    <m/>
    <m/>
    <m/>
    <m/>
    <m/>
    <m/>
    <m/>
  </r>
  <r>
    <n v="242"/>
    <s v="XTBC"/>
    <m/>
    <m/>
    <m/>
    <m/>
    <x v="0"/>
    <m/>
    <m/>
    <m/>
    <m/>
    <m/>
    <m/>
    <m/>
    <m/>
    <m/>
    <m/>
    <m/>
    <m/>
    <m/>
    <m/>
    <x v="0"/>
    <m/>
    <m/>
    <m/>
    <m/>
    <m/>
    <m/>
    <x v="0"/>
    <x v="0"/>
    <m/>
    <m/>
    <m/>
    <m/>
    <m/>
    <m/>
    <m/>
    <m/>
    <m/>
    <m/>
    <m/>
    <m/>
    <m/>
    <m/>
    <m/>
    <m/>
    <m/>
    <m/>
    <m/>
    <m/>
    <m/>
    <m/>
  </r>
  <r>
    <n v="243"/>
    <s v="XTBC"/>
    <m/>
    <m/>
    <m/>
    <m/>
    <x v="0"/>
    <m/>
    <m/>
    <m/>
    <m/>
    <m/>
    <m/>
    <m/>
    <m/>
    <m/>
    <m/>
    <m/>
    <m/>
    <m/>
    <m/>
    <x v="0"/>
    <m/>
    <m/>
    <m/>
    <m/>
    <m/>
    <m/>
    <x v="0"/>
    <x v="0"/>
    <m/>
    <m/>
    <m/>
    <m/>
    <m/>
    <m/>
    <m/>
    <m/>
    <m/>
    <m/>
    <m/>
    <m/>
    <m/>
    <m/>
    <m/>
    <m/>
    <m/>
    <m/>
    <m/>
    <m/>
    <m/>
    <m/>
  </r>
  <r>
    <n v="244"/>
    <s v="XTBC"/>
    <m/>
    <m/>
    <m/>
    <m/>
    <x v="0"/>
    <m/>
    <m/>
    <m/>
    <m/>
    <m/>
    <m/>
    <m/>
    <m/>
    <m/>
    <m/>
    <m/>
    <m/>
    <m/>
    <m/>
    <x v="0"/>
    <m/>
    <m/>
    <m/>
    <m/>
    <m/>
    <m/>
    <x v="0"/>
    <x v="0"/>
    <m/>
    <m/>
    <m/>
    <m/>
    <m/>
    <m/>
    <m/>
    <m/>
    <m/>
    <m/>
    <m/>
    <m/>
    <m/>
    <m/>
    <m/>
    <m/>
    <m/>
    <m/>
    <m/>
    <m/>
    <m/>
    <m/>
  </r>
  <r>
    <n v="245"/>
    <s v="XTBC"/>
    <m/>
    <m/>
    <m/>
    <m/>
    <x v="0"/>
    <m/>
    <m/>
    <m/>
    <m/>
    <m/>
    <m/>
    <m/>
    <m/>
    <m/>
    <m/>
    <m/>
    <m/>
    <m/>
    <m/>
    <x v="0"/>
    <m/>
    <m/>
    <m/>
    <m/>
    <m/>
    <m/>
    <x v="0"/>
    <x v="0"/>
    <m/>
    <m/>
    <m/>
    <m/>
    <m/>
    <m/>
    <m/>
    <m/>
    <m/>
    <m/>
    <m/>
    <m/>
    <m/>
    <m/>
    <m/>
    <m/>
    <m/>
    <m/>
    <m/>
    <m/>
    <m/>
    <m/>
  </r>
  <r>
    <n v="246"/>
    <s v="XTBC"/>
    <m/>
    <m/>
    <m/>
    <m/>
    <x v="0"/>
    <m/>
    <m/>
    <m/>
    <m/>
    <m/>
    <m/>
    <m/>
    <m/>
    <m/>
    <m/>
    <m/>
    <m/>
    <m/>
    <m/>
    <x v="0"/>
    <m/>
    <m/>
    <m/>
    <m/>
    <m/>
    <m/>
    <x v="0"/>
    <x v="0"/>
    <m/>
    <m/>
    <m/>
    <m/>
    <m/>
    <m/>
    <m/>
    <m/>
    <m/>
    <m/>
    <m/>
    <m/>
    <m/>
    <m/>
    <m/>
    <m/>
    <m/>
    <m/>
    <m/>
    <m/>
    <m/>
    <m/>
  </r>
  <r>
    <n v="247"/>
    <s v="XTBC"/>
    <m/>
    <m/>
    <m/>
    <m/>
    <x v="0"/>
    <m/>
    <m/>
    <m/>
    <m/>
    <m/>
    <m/>
    <m/>
    <m/>
    <m/>
    <m/>
    <m/>
    <m/>
    <m/>
    <m/>
    <x v="0"/>
    <m/>
    <m/>
    <m/>
    <m/>
    <m/>
    <m/>
    <x v="0"/>
    <x v="0"/>
    <m/>
    <m/>
    <m/>
    <m/>
    <m/>
    <m/>
    <m/>
    <m/>
    <m/>
    <m/>
    <m/>
    <m/>
    <m/>
    <m/>
    <m/>
    <m/>
    <m/>
    <m/>
    <m/>
    <m/>
    <m/>
    <m/>
  </r>
  <r>
    <n v="248"/>
    <s v="XTBC"/>
    <m/>
    <m/>
    <m/>
    <m/>
    <x v="0"/>
    <m/>
    <m/>
    <m/>
    <m/>
    <m/>
    <m/>
    <m/>
    <m/>
    <m/>
    <m/>
    <m/>
    <m/>
    <m/>
    <m/>
    <x v="0"/>
    <m/>
    <m/>
    <m/>
    <m/>
    <m/>
    <m/>
    <x v="0"/>
    <x v="0"/>
    <m/>
    <m/>
    <m/>
    <m/>
    <m/>
    <m/>
    <m/>
    <m/>
    <m/>
    <m/>
    <m/>
    <m/>
    <m/>
    <m/>
    <m/>
    <m/>
    <m/>
    <m/>
    <m/>
    <m/>
    <m/>
    <m/>
  </r>
  <r>
    <n v="249"/>
    <s v="XTBC"/>
    <m/>
    <m/>
    <m/>
    <m/>
    <x v="0"/>
    <m/>
    <m/>
    <m/>
    <m/>
    <m/>
    <m/>
    <m/>
    <m/>
    <m/>
    <m/>
    <m/>
    <m/>
    <m/>
    <m/>
    <x v="0"/>
    <m/>
    <m/>
    <m/>
    <m/>
    <m/>
    <m/>
    <x v="0"/>
    <x v="0"/>
    <m/>
    <m/>
    <m/>
    <m/>
    <m/>
    <m/>
    <m/>
    <m/>
    <m/>
    <m/>
    <m/>
    <m/>
    <m/>
    <m/>
    <m/>
    <m/>
    <m/>
    <m/>
    <m/>
    <m/>
    <m/>
    <m/>
  </r>
  <r>
    <n v="250"/>
    <s v="XTBC"/>
    <m/>
    <m/>
    <m/>
    <m/>
    <x v="0"/>
    <m/>
    <m/>
    <m/>
    <m/>
    <m/>
    <m/>
    <m/>
    <m/>
    <m/>
    <m/>
    <m/>
    <m/>
    <m/>
    <m/>
    <x v="0"/>
    <m/>
    <m/>
    <m/>
    <m/>
    <m/>
    <m/>
    <x v="0"/>
    <x v="0"/>
    <m/>
    <m/>
    <m/>
    <m/>
    <m/>
    <m/>
    <m/>
    <m/>
    <m/>
    <m/>
    <m/>
    <m/>
    <m/>
    <m/>
    <m/>
    <m/>
    <m/>
    <m/>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FCD290D3-59B6-4472-95A8-F1B594CE9DD2}" name="PivotTable1" cacheId="0"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A2:O21" firstHeaderRow="1" firstDataRow="2" firstDataCol="1"/>
  <pivotFields count="52">
    <pivotField showAll="0"/>
    <pivotField showAll="0"/>
    <pivotField showAll="0"/>
    <pivotField showAll="0"/>
    <pivotField showAll="0"/>
    <pivotField showAll="0"/>
    <pivotField axis="axisRow" showAll="0">
      <items count="20">
        <item m="1" x="18"/>
        <item x="0"/>
        <item m="1" x="17"/>
        <item x="13"/>
        <item x="2"/>
        <item x="1"/>
        <item x="4"/>
        <item x="5"/>
        <item x="6"/>
        <item x="7"/>
        <item x="3"/>
        <item n="Anguilla Statistics Department" x="8"/>
        <item x="9"/>
        <item x="10"/>
        <item x="11"/>
        <item x="12"/>
        <item x="14"/>
        <item x="15"/>
        <item x="16"/>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Col" dataField="1" showAll="0">
      <items count="14">
        <item x="0"/>
        <item x="4"/>
        <item x="1"/>
        <item x="2"/>
        <item x="3"/>
        <item x="5"/>
        <item x="7"/>
        <item x="8"/>
        <item x="10"/>
        <item x="11"/>
        <item x="9"/>
        <item x="12"/>
        <item x="6"/>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6"/>
  </rowFields>
  <rowItems count="18">
    <i>
      <x v="1"/>
    </i>
    <i>
      <x v="3"/>
    </i>
    <i>
      <x v="4"/>
    </i>
    <i>
      <x v="5"/>
    </i>
    <i>
      <x v="6"/>
    </i>
    <i>
      <x v="7"/>
    </i>
    <i>
      <x v="8"/>
    </i>
    <i>
      <x v="9"/>
    </i>
    <i>
      <x v="10"/>
    </i>
    <i>
      <x v="11"/>
    </i>
    <i>
      <x v="12"/>
    </i>
    <i>
      <x v="13"/>
    </i>
    <i>
      <x v="14"/>
    </i>
    <i>
      <x v="15"/>
    </i>
    <i>
      <x v="16"/>
    </i>
    <i>
      <x v="17"/>
    </i>
    <i>
      <x v="18"/>
    </i>
    <i t="grand">
      <x/>
    </i>
  </rowItems>
  <colFields count="1">
    <field x="21"/>
  </colFields>
  <colItems count="14">
    <i>
      <x/>
    </i>
    <i>
      <x v="1"/>
    </i>
    <i>
      <x v="2"/>
    </i>
    <i>
      <x v="3"/>
    </i>
    <i>
      <x v="4"/>
    </i>
    <i>
      <x v="5"/>
    </i>
    <i>
      <x v="6"/>
    </i>
    <i>
      <x v="7"/>
    </i>
    <i>
      <x v="8"/>
    </i>
    <i>
      <x v="9"/>
    </i>
    <i>
      <x v="10"/>
    </i>
    <i>
      <x v="11"/>
    </i>
    <i>
      <x v="12"/>
    </i>
    <i t="grand">
      <x/>
    </i>
  </colItems>
  <dataFields count="1">
    <dataField name="Number of datasets by Theme and Agency" fld="21" subtotal="count" baseField="0" baseItem="0"/>
  </dataFields>
  <formats count="4">
    <format dxfId="3">
      <pivotArea dataOnly="0" labelOnly="1" fieldPosition="0">
        <references count="1">
          <reference field="21" count="11">
            <x v="1"/>
            <x v="2"/>
            <x v="3"/>
            <x v="4"/>
            <x v="5"/>
            <x v="6"/>
            <x v="7"/>
            <x v="8"/>
            <x v="9"/>
            <x v="10"/>
            <x v="11"/>
          </reference>
        </references>
      </pivotArea>
    </format>
    <format dxfId="2">
      <pivotArea dataOnly="0" labelOnly="1" grandCol="1" outline="0" fieldPosition="0"/>
    </format>
    <format dxfId="1">
      <pivotArea dataOnly="0" labelOnly="1" fieldPosition="0">
        <references count="1">
          <reference field="21" count="1">
            <x v="12"/>
          </reference>
        </references>
      </pivotArea>
    </format>
    <format dxfId="0">
      <pivotArea type="origin" dataOnly="0" labelOnly="1"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8E81525-83B6-42FB-BE4D-C3D7E8C13C4F}" name="PivotTable2" cacheId="0"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rowHeaderCaption="Number of datasets available online or by request (offline)">
  <location ref="A23:C41" firstHeaderRow="0" firstDataRow="1" firstDataCol="1"/>
  <pivotFields count="52">
    <pivotField showAll="0"/>
    <pivotField showAll="0"/>
    <pivotField showAll="0"/>
    <pivotField showAll="0"/>
    <pivotField showAll="0"/>
    <pivotField showAll="0"/>
    <pivotField axis="axisRow" showAll="0">
      <items count="20">
        <item x="1"/>
        <item x="7"/>
        <item x="13"/>
        <item x="9"/>
        <item x="5"/>
        <item x="6"/>
        <item x="10"/>
        <item m="1" x="18"/>
        <item x="2"/>
        <item x="12"/>
        <item x="14"/>
        <item x="4"/>
        <item x="3"/>
        <item x="11"/>
        <item m="1" x="17"/>
        <item n="Anguilla Statistics Department" x="8"/>
        <item x="15"/>
        <item x="16"/>
        <item x="0"/>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dataField="1" showAll="0">
      <items count="13">
        <item x="1"/>
        <item x="10"/>
        <item x="4"/>
        <item x="11"/>
        <item x="9"/>
        <item x="6"/>
        <item x="7"/>
        <item x="5"/>
        <item x="8"/>
        <item x="3"/>
        <item x="2"/>
        <item x="0"/>
        <item t="default"/>
      </items>
    </pivotField>
    <pivotField dataField="1" showAll="0">
      <items count="4">
        <item x="2"/>
        <item x="1"/>
        <item x="0"/>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6"/>
  </rowFields>
  <rowItems count="18">
    <i>
      <x/>
    </i>
    <i>
      <x v="1"/>
    </i>
    <i>
      <x v="2"/>
    </i>
    <i>
      <x v="3"/>
    </i>
    <i>
      <x v="4"/>
    </i>
    <i>
      <x v="5"/>
    </i>
    <i>
      <x v="6"/>
    </i>
    <i>
      <x v="8"/>
    </i>
    <i>
      <x v="9"/>
    </i>
    <i>
      <x v="10"/>
    </i>
    <i>
      <x v="11"/>
    </i>
    <i>
      <x v="12"/>
    </i>
    <i>
      <x v="13"/>
    </i>
    <i>
      <x v="15"/>
    </i>
    <i>
      <x v="16"/>
    </i>
    <i>
      <x v="17"/>
    </i>
    <i>
      <x v="18"/>
    </i>
    <i t="grand">
      <x/>
    </i>
  </rowItems>
  <colFields count="1">
    <field x="-2"/>
  </colFields>
  <colItems count="2">
    <i>
      <x/>
    </i>
    <i i="1">
      <x v="1"/>
    </i>
  </colItems>
  <dataFields count="2">
    <dataField name="Count of Online Location " fld="28" subtotal="count" baseField="0" baseItem="0"/>
    <dataField name="Count of Offline Location " fld="29" subtotal="count" baseField="0" baseItem="0"/>
  </dataFields>
  <formats count="2">
    <format dxfId="5">
      <pivotArea dataOnly="0" labelOnly="1" outline="0" fieldPosition="0">
        <references count="1">
          <reference field="4294967294" count="2">
            <x v="0"/>
            <x v="1"/>
          </reference>
        </references>
      </pivotArea>
    </format>
    <format dxfId="4">
      <pivotArea dataOnly="0" labelOnly="1" outline="0" fieldPosition="0">
        <references count="1">
          <reference field="4294967294" count="2">
            <x v="0"/>
            <x v="1"/>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1DDBCB9B-96AC-47A2-B2CC-982F57D4B066}" name="tbl_Metadata_Main" displayName="tbl_Metadata_Main" ref="A4:AZ255" totalsRowShown="0" headerRowDxfId="209" dataDxfId="208">
  <autoFilter ref="A4:AZ255" xr:uid="{DE6B4DB1-64EC-4A64-9BB9-BAF90B7C56DB}"/>
  <sortState xmlns:xlrd2="http://schemas.microsoft.com/office/spreadsheetml/2017/richdata2" ref="A5:AZ255">
    <sortCondition ref="B67:B255"/>
  </sortState>
  <tableColumns count="52">
    <tableColumn id="1" xr3:uid="{A852BB20-7DDD-48AE-84C0-A35C6AE83082}" name="Unique Identifier " dataDxfId="207"/>
    <tableColumn id="2" xr3:uid="{C7E5271E-132B-4A0E-BBFF-B99136A563FC}" name="Title " dataDxfId="206"/>
    <tableColumn id="3" xr3:uid="{0625C5A7-E1BB-4F46-96B9-369B5766D76D}" name="Alternative Title " dataDxfId="205"/>
    <tableColumn id="4" xr3:uid="{8E3DF9D4-D97E-426D-A319-8A4F91E9E739}" name="Abstract " dataDxfId="204"/>
    <tableColumn id="5" xr3:uid="{06AC4A20-616E-4F8B-92C2-04490214CDEA}" name="Description " dataDxfId="203"/>
    <tableColumn id="6" xr3:uid="{F9049E5B-FC14-4587-B2C4-8B97D75AD851}" name="Bibliographic Citation " dataDxfId="202"/>
    <tableColumn id="7" xr3:uid="{3EDCBB2C-F221-4003-8A2E-38A5DAC08925}" name="Creator " dataDxfId="201"/>
    <tableColumn id="8" xr3:uid="{B7040443-4512-49D4-8C48-FB9F42185759}" name="Contributor  " dataDxfId="200"/>
    <tableColumn id="9" xr3:uid="{99050474-9886-4A0C-977A-9D60E51F86E8}" name="Publisher " dataDxfId="199"/>
    <tableColumn id="10" xr3:uid="{69EA4B3D-0582-4AAE-AD5C-678C9D814A9E}" name="Source " dataDxfId="198"/>
    <tableColumn id="11" xr3:uid="{7AAD1D0B-CED8-4C3E-8BF6-E7D21F7A51EF}" name="Rights " dataDxfId="197"/>
    <tableColumn id="12" xr3:uid="{0B89ED75-FCCD-490D-992F-401C303593D8}" name="Rights Holder " dataDxfId="196"/>
    <tableColumn id="13" xr3:uid="{BE61B9BC-2581-410F-BB57-E412694E00E5}" name="Provenance History " dataDxfId="195"/>
    <tableColumn id="14" xr3:uid="{AA4992D9-15F9-4DA0-A7A7-7643F3459726}" name="Period of Validity " dataDxfId="194"/>
    <tableColumn id="15" xr3:uid="{3BCCFBB5-F7EC-4E3F-969E-90F0FAEA33C9}" name="Date Created " dataDxfId="193"/>
    <tableColumn id="16" xr3:uid="{9A81530F-2924-4F11-B4BC-CACC18EA0882}" name="Date Accepted " dataDxfId="192"/>
    <tableColumn id="17" xr3:uid="{4C46FDC5-A74D-4728-BD13-32A6440E29E8}" name="Date Copyrighted " dataDxfId="191"/>
    <tableColumn id="18" xr3:uid="{7314CF18-6080-4106-8CA2-20DA71137574}" name="Date Submitted  " dataDxfId="190"/>
    <tableColumn id="19" xr3:uid="{4FCDB77F-7934-4C63-9393-A6669481E2B8}" name="Date Issued " dataDxfId="189"/>
    <tableColumn id="20" xr3:uid="{0A37DF3F-DD5D-46DD-B546-2A907E06EFE2}" name="Date Modified " dataDxfId="188"/>
    <tableColumn id="21" xr3:uid="{63935D56-CA48-4766-9817-20F5615F580C}" name="Language " dataDxfId="187"/>
    <tableColumn id="22" xr3:uid="{D96E15C9-9B56-4E35-ACF7-AE72D780445B}" name="Subject " dataDxfId="186"/>
    <tableColumn id="23" xr3:uid="{0F73288A-0981-461C-999A-DFB4C812F357}" name="Keyword (s) " dataDxfId="185"/>
    <tableColumn id="24" xr3:uid="{184C2F6C-E620-4CD8-BF2A-16F805422573}" name="Format Type " dataDxfId="184"/>
    <tableColumn id="25" xr3:uid="{CFC252F8-3107-4D58-8933-03DEFAF00C55}" name="Official License " dataDxfId="183"/>
    <tableColumn id="26" xr3:uid="{F8346186-BBBD-4884-932F-8207CB09EC08}" name="Conforms To " dataDxfId="182"/>
    <tableColumn id="27" xr3:uid="{5ED79988-F174-4FB3-864E-740C936365C6}" name="Format  " dataDxfId="181"/>
    <tableColumn id="28" xr3:uid="{20790824-7131-45A9-9CDC-A43693E90606}" name="Format Medium " dataDxfId="180"/>
    <tableColumn id="29" xr3:uid="{9CD21A60-8781-42FD-BF12-152617C21842}" name="Online Location " dataDxfId="179"/>
    <tableColumn id="30" xr3:uid="{6CDDE3DD-30AF-43E4-B3F2-396FE57D17B1}" name="Offline Location " dataDxfId="178"/>
    <tableColumn id="31" xr3:uid="{4235D396-26AA-4C8B-8523-C69E42DB5040}" name="Date Available " dataDxfId="177"/>
    <tableColumn id="32" xr3:uid="{01C51D0D-9354-45AC-88D5-85711581703C}" name="Transfer Size " dataDxfId="176"/>
    <tableColumn id="33" xr3:uid="{671933A1-F235-4ED0-9348-9D486F761504}" name="Specific Usage " dataDxfId="175"/>
    <tableColumn id="34" xr3:uid="{68959D2C-DD36-4ACA-968F-CEFCAAC4CD91}" name="Audience  " dataDxfId="174"/>
    <tableColumn id="35" xr3:uid="{312E195A-78A3-41C7-BCA0-0E8A32C68AE6}" name="Access Rights " dataDxfId="173"/>
    <tableColumn id="36" xr3:uid="{0D387701-C5E7-4AA0-A299-843ADACC3D69}" name="Use Limitations " dataDxfId="172"/>
    <tableColumn id="37" xr3:uid="{8E21AEF1-A068-4764-BB28-E7BE8A733C3C}" name="Spatial Temporal Extent Constraints " dataDxfId="171"/>
    <tableColumn id="38" xr3:uid="{263C8C99-9A47-4A22-B2BA-316CE7AD7E69}" name="Constraint Graphic " dataDxfId="170"/>
    <tableColumn id="39" xr3:uid="{A71B5EE9-B969-40AB-B1AA-910320E4A62E}" name="Constraint Reference " dataDxfId="169"/>
    <tableColumn id="40" xr3:uid="{432E2E84-3D58-4951-8975-35BF9EFB8925}" name="Constraint Releasability " dataDxfId="168"/>
    <tableColumn id="41" xr3:uid="{DAB6109B-129C-4EAF-A5AE-A67F52DEC532}" name="Use Protection Constraints " dataDxfId="167"/>
    <tableColumn id="42" xr3:uid="{6D9E69DF-00F5-4021-BE2F-C1C1E88381F1}" name="Other Constraints " dataDxfId="166"/>
    <tableColumn id="43" xr3:uid="{48DF43DC-9906-43B9-9CAF-B4EB2AA698A8}" name="Constraint Responsibility " dataDxfId="165"/>
    <tableColumn id="44" xr3:uid="{80CFAF0D-7F51-4777-B921-FFBA63C29883}" name="Accrual Method " dataDxfId="164"/>
    <tableColumn id="45" xr3:uid="{FCB2332F-C321-4FB1-B492-87C56D2EE93C}" name="Accrual Periodicity " dataDxfId="163"/>
    <tableColumn id="46" xr3:uid="{5FF4DAD9-FDEA-4CAB-A1F0-3ED2193BC3F7}" name="Accrual Policy " dataDxfId="162"/>
    <tableColumn id="47" xr3:uid="{AB960D87-929A-478D-9E25-D59EE03D811A}" name="Coverage " dataDxfId="161"/>
    <tableColumn id="48" xr3:uid="{58707665-FFF5-40F4-83DF-220D358149E4}" name="Extent  " dataDxfId="160"/>
    <tableColumn id="49" xr3:uid="{B94E6674-B4D2-4B6B-8A47-EDBB953F8F33}" name="Temporal Characteristics " dataDxfId="159"/>
    <tableColumn id="50" xr3:uid="{0FCCFE85-517D-48CA-8DFC-0145BCF2E060}" name="Temporal Resolution " dataDxfId="158"/>
    <tableColumn id="51" xr3:uid="{EDECD13A-5307-4404-B2DE-0F3EB8C97175}" name="Geographic Unit of Observation " dataDxfId="157"/>
    <tableColumn id="52" xr3:uid="{1821F43C-A486-4962-9376-809D33A9E9E1}" name="Unit of Analysis " dataDxfId="15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46CFBD21-AB35-4FA1-ABF8-BEBDB61BC10A}" name="tbl_Geographic" displayName="tbl_Geographic" ref="C4:R253" totalsRowShown="0" headerRowDxfId="155" dataDxfId="154">
  <autoFilter ref="C4:R253" xr:uid="{8D87F597-8DB1-468B-A61A-1C7714B1AD2D}"/>
  <tableColumns count="16">
    <tableColumn id="1" xr3:uid="{7F531451-F57A-473E-8E09-2F7556C8B88F}" name="Spatial Characteristics " dataDxfId="153"/>
    <tableColumn id="2" xr3:uid="{F060EE96-47AF-41B4-8568-0913D801E953}" name="Spatial Representations " dataDxfId="152"/>
    <tableColumn id="3" xr3:uid="{2495F21E-3CED-4C03-A00D-8B9D1BA99E3D}" name="Scale (1: Denominator) " dataDxfId="151"/>
    <tableColumn id="4" xr3:uid="{D70B7976-E639-4B4F-B7F3-3EB7B27865D0}" name="Source Resolution " dataDxfId="150"/>
    <tableColumn id="5" xr3:uid="{3730F915-86E6-4191-9234-A41A774D272D}" name="westernmost coordinate " dataDxfId="149"/>
    <tableColumn id="6" xr3:uid="{446DB90F-3AEA-4BB4-B02A-58005DB8F973}" name="easternmost coordinate " dataDxfId="148"/>
    <tableColumn id="7" xr3:uid="{EB0CD584-3C04-4F24-A7B5-EBC67B0C38ED}" name="northernmost coordinate " dataDxfId="147"/>
    <tableColumn id="8" xr3:uid="{86BEBADA-E8BA-4DC8-93CF-DA1B65AE5468}" name="southernmost coordinate " dataDxfId="146"/>
    <tableColumn id="9" xr3:uid="{40BF888B-8613-4204-9FB8-C3C9DA262151}" name="set of points defining bounding box " dataDxfId="145"/>
    <tableColumn id="10" xr3:uid="{65AA974C-0901-4D0D-8FA5-13E28D5F6576}" name="Number of dimensions " dataDxfId="144"/>
    <tableColumn id="13" xr3:uid="{06E01304-BDAE-4FFD-9D62-98A938A8D604}" name="Transformation Parameters Available " dataDxfId="143"/>
    <tableColumn id="14" xr3:uid="{39E766E4-2324-4F94-AC90-914AFED11936}" name="Check Points available " dataDxfId="142"/>
    <tableColumn id="19" xr3:uid="{1604FD8C-3F55-43B5-AC43-3F926D606AE9}" name="Tranformation Description " dataDxfId="141"/>
    <tableColumn id="20" xr3:uid="{DB389A48-7337-41F6-A51B-FE63406A119C}" name="Transformation Information " dataDxfId="140"/>
    <tableColumn id="21" xr3:uid="{D064771C-D253-4DD0-8EBB-92B7BF74E3F9}" name="Control Points Available " dataDxfId="139"/>
    <tableColumn id="26" xr3:uid="{BA80170A-D7C6-4A42-8AAF-D40A5283511B}" name="Topology Level " dataDxfId="138"/>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AC3CCC35-08FB-43FB-B5C6-F7865F9BBCB3}" name="tbl_statistical" displayName="tbl_statistical" ref="C4:S253" totalsRowShown="0" headerRowDxfId="137" dataDxfId="135" headerRowBorderDxfId="136" tableBorderDxfId="134">
  <autoFilter ref="C4:S253" xr:uid="{3B3C63DE-9C75-409A-BDCF-036E25C93779}"/>
  <tableColumns count="17">
    <tableColumn id="1" xr3:uid="{4BFC90CC-3381-42CF-A64B-D8A643F95128}" name="Related Resources" dataDxfId="133"/>
    <tableColumn id="2" xr3:uid="{CAB29905-E02D-4774-8674-E240AEEAE7A9}" name="universe " dataDxfId="132"/>
    <tableColumn id="3" xr3:uid="{182AC56F-640B-40C0-830A-8DA88827A954}" name="Response Rate" dataDxfId="131"/>
    <tableColumn id="4" xr3:uid="{71DBED49-06E1-4660-A4B1-B8C705A3F58E}" name="Sampling Procedure" dataDxfId="130"/>
    <tableColumn id="5" xr3:uid="{97762818-06C9-47A8-9D62-8C38F2CCAD6A}" name="Kind of Data" dataDxfId="129"/>
    <tableColumn id="6" xr3:uid="{D254F1E9-C442-45B8-9F9C-67D4F621ADA0}" name="Frequency of Data Collection" dataDxfId="128"/>
    <tableColumn id="7" xr3:uid="{19C863D2-9DBB-40C2-82C6-3BD9269D3A72}" name="Type of Research Instrument" dataDxfId="127"/>
    <tableColumn id="8" xr3:uid="{5EC792BB-BB23-4771-8DE1-E16B29963EBF}" name="Weighting" dataDxfId="126"/>
    <tableColumn id="14" xr3:uid="{7905BD2C-BE1D-4A88-92BC-67E1307A4B54}" name="DefinitionsExist" dataDxfId="125"/>
    <tableColumn id="15" xr3:uid="{20B49463-A1B7-46BB-A214-884BB3BEF068}" name="DataDefinitionSchema " dataDxfId="124"/>
    <tableColumn id="17" xr3:uid="{E7D25C7F-C1C1-4FA3-B0D8-C1C7C84A21B1}" name="Number of Classification Systems" dataDxfId="123"/>
    <tableColumn id="16" xr3:uid="{58DF290D-23B8-42BF-8D48-6950D6A47FC5}" name="ClassificationSystem" dataDxfId="122"/>
    <tableColumn id="9" xr3:uid="{85FEC07B-8B9D-49DD-BA59-5F4E4B494892}" name="Estimates of Sampling Error" dataDxfId="121"/>
    <tableColumn id="10" xr3:uid="{9D74C1D5-8CFE-4B64-A944-85F6578883D1}" name="Variable Name" dataDxfId="120"/>
    <tableColumn id="11" xr3:uid="{2A8A27E1-87A4-4C6F-88BD-A6CED3D7D90E}" name="Variable Weight" dataDxfId="119"/>
    <tableColumn id="12" xr3:uid="{B9322957-116D-4F3A-A7A2-F31693D0C588}" name="Variable Aggregation Method" dataDxfId="118"/>
    <tableColumn id="13" xr3:uid="{31265CA4-A484-4C99-ACAD-8F777C795722}" name="Variable Nature" dataDxfId="11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432A0FBB-F819-4CB7-9456-25387E7C5FB0}" name="tbl_MetadataLog" displayName="tbl_MetadataLog" ref="A4:O256" totalsRowCount="1">
  <autoFilter ref="A4:O255" xr:uid="{EF39A092-376B-481B-BF47-664E6D746D20}"/>
  <tableColumns count="15">
    <tableColumn id="1" xr3:uid="{690B4C78-E1EA-43CC-A0A0-305B76E3BDA2}" name="Unique Identifier " dataDxfId="109" totalsRowDxfId="108">
      <calculatedColumnFormula>MAIN!A5</calculatedColumnFormula>
    </tableColumn>
    <tableColumn id="8" xr3:uid="{7EFAEF2F-11AE-4321-95B1-A39F4DC5A053}" name="Name" dataDxfId="107" totalsRowDxfId="106">
      <calculatedColumnFormula>MAIN!B5</calculatedColumnFormula>
    </tableColumn>
    <tableColumn id="2" xr3:uid="{42A13966-BE39-481F-8D8A-8C3D34D42256}" name="Respondent" dataDxfId="105" totalsRowDxfId="104"/>
    <tableColumn id="3" xr3:uid="{F1D0A07E-D7AF-47E6-B292-28024C02513F}" name="Agency" dataDxfId="103" totalsRowDxfId="102"/>
    <tableColumn id="4" xr3:uid="{D625649E-2862-4B04-BB8B-46E7E0DF3F00}" name="Reporter" dataDxfId="101" totalsRowDxfId="100"/>
    <tableColumn id="5" xr3:uid="{BF02038B-D829-4897-8164-D5D76040784C}" name="Date of original report" dataDxfId="99" totalsRowDxfId="98"/>
    <tableColumn id="6" xr3:uid="{8F05A0C4-49D8-4639-AA0D-88BEF86404AB}" name="Last Revision Date" dataDxfId="97" totalsRowDxfId="96"/>
    <tableColumn id="7" xr3:uid="{2DDA4F3D-C5F1-4A99-AC6D-2DDA2F3EF67F}" name="Next review Date" dataDxfId="95" totalsRowDxfId="94"/>
    <tableColumn id="9" xr3:uid="{8DF3226D-8A5B-41AF-82EE-0CAFAFA8A9D2}" name="Filename" dataDxfId="93" totalsRowDxfId="92"/>
    <tableColumn id="10" xr3:uid="{9034BA7C-9C17-4A64-8388-A5AF589ADC5A}" name="Comments" dataDxfId="91" totalsRowDxfId="90"/>
    <tableColumn id="11" xr3:uid="{7ECC0210-BBCC-4024-9C4D-49AD0DAEA1F3}" name="Recommendations" dataDxfId="89" totalsRowDxfId="88"/>
    <tableColumn id="17" xr3:uid="{2333319A-0FBB-45C9-A86C-9F0BC1193FEE}" name="Main" totalsRowFunction="custom" dataDxfId="87" totalsRowDxfId="86">
      <calculatedColumnFormula>(COLUMNS(tbl_Metadata_Main[[#This Row],[Title ]:[Unit of Analysis ]] )- COUNTBLANK(tbl_Metadata_Main[[#This Row],[Title ]:[Unit of Analysis ]] ))/COLUMNS(tbl_Metadata_Main[[#This Row],[Title ]:[Unit of Analysis ]] )*100</calculatedColumnFormula>
      <totalsRowFormula>COUNTIF(tbl_MetadataLog[Main], "&gt;="&amp;L3)/COUNT(tbl_MetadataLog[Main])*100</totalsRowFormula>
    </tableColumn>
    <tableColumn id="16" xr3:uid="{F2CBA0E9-A2AC-4F44-A707-421C276724A7}" name="Geographical" totalsRowFunction="custom" dataDxfId="85" totalsRowDxfId="84">
      <calculatedColumnFormula>(COLUMNS(tbl_Geographic[#This Row] )- COUNTBLANK(tbl_Geographic[#This Row]))/COLUMNS(tbl_Geographic[#This Row])*100</calculatedColumnFormula>
      <totalsRowFormula>COUNTIF(tbl_MetadataLog[Geographical], "&gt;="&amp;M3)/COUNT(tbl_MetadataLog[Geographical])*100</totalsRowFormula>
    </tableColumn>
    <tableColumn id="15" xr3:uid="{E2E95496-A759-4BE5-9198-17CFBE2C8D86}" name="Statistical" totalsRowFunction="custom" dataDxfId="83" totalsRowDxfId="82">
      <calculatedColumnFormula>(COLUMNS(tbl_statistical[#This Row] )- COUNTBLANK(tbl_statistical[#This Row]))/COLUMNS(tbl_statistical[#This Row])*100</calculatedColumnFormula>
      <totalsRowFormula>COUNTIF(tbl_MetadataLog[Statistical], "&gt;="&amp;N3)/COUNT(tbl_MetadataLog[Statistical])*100</totalsRowFormula>
    </tableColumn>
    <tableColumn id="12" xr3:uid="{72169801-0216-4179-B61B-FF4E562CF67D}" name="Metadata Log" totalsRowFunction="custom" dataDxfId="81" totalsRowDxfId="80">
      <calculatedColumnFormula>(COLUMNS(tbl_MetadataLog[[#This Row],[Respondent]:[Filename]] )- COUNTBLANK($C5:$I5))/COLUMNS(tbl_MetadataLog[[#This Row],[Respondent]:[Filename]])*100</calculatedColumnFormula>
      <totalsRowFormula>COUNTIF(tbl_MetadataLog[Metadata Log], "&gt;="&amp;O3)/COUNT(tbl_MetadataLog[Metadata Log])*100</totalsRowFormula>
    </tableColumn>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88C3DE1-194D-49B5-8146-709503A0C1F5}" name="Table1" displayName="Table1" ref="A2:Q34" totalsRowShown="0" headerRowDxfId="79" dataDxfId="78">
  <sortState xmlns:xlrd2="http://schemas.microsoft.com/office/spreadsheetml/2017/richdata2" ref="A3:Q34">
    <sortCondition ref="B3:B34"/>
  </sortState>
  <tableColumns count="17">
    <tableColumn id="1" xr3:uid="{E56B269E-D79D-4757-9E3E-E1CBE068F115}" name="ID " dataDxfId="77"/>
    <tableColumn id="2" xr3:uid="{88F6A9B6-2198-4373-98C3-854187D3EBFC}" name="organisation" dataDxfId="76"/>
    <tableColumn id="3" xr3:uid="{E7C4842B-8D8B-4520-AB52-C84547C3F0DB}" name="name " dataDxfId="75"/>
    <tableColumn id="4" xr3:uid="{D298F0CC-618A-4112-8663-96D7055246C4}" name="contactInfo " dataDxfId="74"/>
    <tableColumn id="5" xr3:uid="{C5C16ED4-781C-4C54-8F97-A5369DDCBF2B}" name="positionName " dataDxfId="73"/>
    <tableColumn id="6" xr3:uid="{F2F4A776-AB5C-4547-B7ED-A4C5E7DFCCD9}" name="logo " dataDxfId="72"/>
    <tableColumn id="7" xr3:uid="{751593F9-1B8E-45FA-8202-E2A208BAA495}" name="deliveryPoint " dataDxfId="71"/>
    <tableColumn id="8" xr3:uid="{B9FC364B-0CEE-430C-94A6-EA3A10893188}" name="city " dataDxfId="70"/>
    <tableColumn id="9" xr3:uid="{31611942-CD29-47DC-ACC6-B4032FF5E0F0}" name="administrativeArea " dataDxfId="69"/>
    <tableColumn id="10" xr3:uid="{4A7CB596-6DD3-43C1-A304-4D4B6C0FB636}" name="postalCode " dataDxfId="68"/>
    <tableColumn id="11" xr3:uid="{52F453E0-0CA8-4DB0-BAFF-71396E6AE017}" name="country " dataDxfId="67"/>
    <tableColumn id="12" xr3:uid="{4FA90800-BA77-491B-8CD3-CA1DF15FE47A}" name="electronicMailAddress " dataDxfId="66"/>
    <tableColumn id="13" xr3:uid="{F38415FA-DB55-43B6-AD9C-72EF6E6A9FAF}" name="phone " dataDxfId="65"/>
    <tableColumn id="14" xr3:uid="{4D2A981B-CD9D-4335-8E64-CEF3CC65B47C}" name="Address " dataDxfId="64"/>
    <tableColumn id="15" xr3:uid="{DE377349-55B4-4D5D-8B4C-1626B0335A4E}" name="onlineResource " dataDxfId="63"/>
    <tableColumn id="16" xr3:uid="{098C98E9-BC67-4533-9DFA-BEF2D5C76D2F}" name="hoursOfService " dataDxfId="62"/>
    <tableColumn id="17" xr3:uid="{EEB45DCF-0116-4FE1-8AC9-0771FE33D9AA}" name="Last Changed" dataDxfId="6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5F227E4-EFEA-4093-84FC-E38BE696032E}" name="MD_MaintenanceFrequencyCode" displayName="MD_MaintenanceFrequencyCode" ref="C65:C79" totalsRowShown="0" dataDxfId="60">
  <autoFilter ref="C65:C79" xr:uid="{0B1A413A-795C-4B9C-90FD-30B1173F9716}"/>
  <tableColumns count="1">
    <tableColumn id="1" xr3:uid="{81E6C4FF-1587-493A-8F6A-07CD1E49EEFC}" name="MD_MaintenanceFrequencyCode" dataDxfId="5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2A7802C3-57EE-4D08-9C19-6E4D26264C67}" name="MD_ProgressCode" displayName="MD_ProgressCode" ref="C19:C37" totalsRowShown="0" dataDxfId="58">
  <autoFilter ref="C19:C37" xr:uid="{F1EA8B36-6E90-43F5-B815-1CE211DDC5C1}"/>
  <tableColumns count="1">
    <tableColumn id="1" xr3:uid="{A69AEE37-9ACC-42E0-8289-F43D5F2BE4C1}" name="MD_ProgressCode" dataDxfId="57"/>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EBAD5BD3-7749-4BDC-B79E-CC25823A9DE7}" name="MD_TopicCategoryCode" displayName="MD_TopicCategoryCode" ref="E19:E40" totalsRowShown="0" dataDxfId="56">
  <autoFilter ref="E19:E40" xr:uid="{BAB031D9-2C6A-4FA4-B897-F0EA8023F98E}"/>
  <tableColumns count="1">
    <tableColumn id="1" xr3:uid="{32935170-AB28-4140-A96C-FD3419F1BD45}" name="MD_TopicCategoryCode" dataDxfId="55"/>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ED13913-89C8-4E4F-A33A-3476DF210FC9}" name="Table4" displayName="Table4" ref="G19:G34" totalsRowShown="0" dataDxfId="54">
  <autoFilter ref="G19:G34" xr:uid="{672E89F1-FF71-4CB7-A440-1F245E20B4C8}"/>
  <tableColumns count="1">
    <tableColumn id="1" xr3:uid="{1F196884-FEB4-40ED-8095-5D58687C901F}" name="MD_KeywordTypeCode" dataDxfId="53"/>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24C78A5A-BECF-4526-ABAA-4AEF4F65B455}" name="DS_InitiativeTypeCode" displayName="DS_InitiativeTypeCode" ref="I19:I34" totalsRowShown="0" dataDxfId="52">
  <autoFilter ref="I19:I34" xr:uid="{F0CC3388-9844-4E9F-BAE7-73A0CB5A7C5A}"/>
  <tableColumns count="1">
    <tableColumn id="1" xr3:uid="{1F8C770A-1DA2-49E8-B7D9-CB167B2C20D6}" name="DS_InitiativeTypeCode" dataDxfId="51"/>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5D7F3FCD-1133-4EFF-9AF2-1307027CEE69}" name="DS_AssociationTypeCode" displayName="DS_AssociationTypeCode" ref="K19:K28" totalsRowShown="0" dataDxfId="50">
  <autoFilter ref="K19:K28" xr:uid="{756F9894-E873-4B1B-BA46-60BBACE5D72B}"/>
  <tableColumns count="1">
    <tableColumn id="1" xr3:uid="{83A0019A-7DE2-4833-AA97-4A5BB19515BC}" name="DS_AssociationTypeCode" dataDxfId="49"/>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969CE84-2AB5-4BB8-9AB9-ED03FD8B6419}" name="MD_SpatialRepresentationTypeCode" displayName="MD_SpatialRepresentationTypeCode" ref="M19:M26" totalsRowShown="0" dataDxfId="48">
  <autoFilter ref="M19:M26" xr:uid="{463CF82B-AC99-4172-ADC0-D63AC0199E68}"/>
  <tableColumns count="1">
    <tableColumn id="1" xr3:uid="{B6C74DE0-C1AE-4CEE-B03C-0D362BE42FE1}" name="MD_SpatialRepresentationTypeCode" dataDxfId="47"/>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A01FFB58-B36A-4039-BC77-6414732A3DB6}" name="MD_RestrictionCode" displayName="MD_RestrictionCode" ref="C44:C61" totalsRowShown="0" dataDxfId="46">
  <autoFilter ref="C44:C61" xr:uid="{78873BBF-30A5-40D5-BF98-5FDB3C0A6533}"/>
  <tableColumns count="1">
    <tableColumn id="1" xr3:uid="{96FAB7ED-16D7-4EB3-8E8A-16B465887A3C}" name="MD_RestrictionCode" dataDxfId="45"/>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8D5F48D-EE41-43B3-B05D-2BC163AD2483}" name="MD_ClassificationCode" displayName="MD_ClassificationCode" ref="E45:E54" totalsRowShown="0" dataDxfId="44">
  <autoFilter ref="E45:E54" xr:uid="{9B0F3F9B-2098-4521-B247-9B2175D90CE2}"/>
  <tableColumns count="1">
    <tableColumn id="1" xr3:uid="{4F92F3E5-C8CA-45B9-BF48-967D42CE8FE8}" name="MD_ClassificationCode" dataDxfId="43"/>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C32604D9-9E57-4696-9085-70CDC53E5864}" name="MD_TopologyLevelCode" displayName="MD_TopologyLevelCode" ref="C82:C91" totalsRowShown="0" dataDxfId="42">
  <autoFilter ref="C82:C91" xr:uid="{31203245-7D9B-44BD-B240-30DCE1677118}"/>
  <tableColumns count="1">
    <tableColumn id="1" xr3:uid="{A620C938-790B-4F76-AC1C-9F67B92CB6DB}" name="MD_TopologyLevelCode" dataDxfId="41"/>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4C1C5F99-1322-4FD7-A45E-057EA4EBFED7}" name="MD_CellGeometryCode" displayName="MD_CellGeometryCode" ref="E83:E87" totalsRowShown="0" dataDxfId="40">
  <autoFilter ref="E83:E87" xr:uid="{A017F21D-88B6-4C65-BB3D-173FD309B7CF}"/>
  <tableColumns count="1">
    <tableColumn id="1" xr3:uid="{32BBD6CE-EA78-4C38-B6B3-B57436E802E2}" name="MD_CellGeometryCode" dataDxfId="39"/>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8546ADFC-C988-418E-85BC-B61F02853572}" name="MD_DimensionNameTypeCode" displayName="MD_DimensionNameTypeCode" ref="G83:G91" totalsRowShown="0" dataDxfId="38">
  <autoFilter ref="G83:G91" xr:uid="{5A99BDFD-6872-45A2-B81B-643A20E0BDA7}"/>
  <tableColumns count="1">
    <tableColumn id="1" xr3:uid="{41612DD2-2B4F-45AF-89F6-893B61A1F9B1}" name="MD_DimensionNameTypeCode" dataDxfId="37"/>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458EF36B-BD6E-4D82-87B0-10EE161EB49F}" name="MDReferenceSystemTypeCode" displayName="MDReferenceSystemTypeCode" ref="C95:C122" totalsRowShown="0" dataDxfId="36">
  <autoFilter ref="C95:C122" xr:uid="{EBFBE606-E2E7-4E04-BBBF-2D45891F8093}"/>
  <tableColumns count="1">
    <tableColumn id="1" xr3:uid="{84A2B84E-5E92-4CD1-89BD-55B437412695}" name="MD_ReferenceSystemTypeCode" dataDxfId="35"/>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973ADE0-50CF-4485-A6E6-52F26AB5A0FA}" name="MD_CoverageContentTypeCode" displayName="MD_CoverageContentTypeCode" ref="C126:C134" totalsRowShown="0" dataDxfId="34">
  <autoFilter ref="C126:C134" xr:uid="{D90D0BCD-F8CF-479A-B011-0DF73837E6ED}"/>
  <tableColumns count="1">
    <tableColumn id="1" xr3:uid="{7D3DDBEA-F023-4613-93CD-81950B19AE1F}" name="MD_CoverageContentTypeCode" dataDxfId="33"/>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27B1CC4E-7A45-47A5-B7A2-D5FCC4611CD0}" name="MD_OblicationCode" displayName="MD_OblicationCode" ref="C181:C184" totalsRowShown="0">
  <autoFilter ref="C181:C184" xr:uid="{A3D7C889-8784-4494-ADF4-6BBF47C5E608}"/>
  <tableColumns count="1">
    <tableColumn id="1" xr3:uid="{A0192451-8317-4B3E-BBA2-9B8A7ED27A20}" name="MD_ObligationCode"/>
  </tableColumns>
  <tableStyleInfo name="TableStyleMedium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79DEA12-8157-44AB-853C-CB674FF8DA33}" name="MD_DataTypeCode" displayName="MD_DataTypeCode" ref="E179:E194" totalsRowShown="0">
  <autoFilter ref="E179:E194" xr:uid="{ABD24980-6027-4222-BC2C-6FA0FFEDA78F}"/>
  <tableColumns count="1">
    <tableColumn id="1" xr3:uid="{6F4DEDBB-2FC6-4286-9685-6BD6E9BE3707}" name="MD_DataTypeCode"/>
  </tableColumns>
  <tableStyleInfo name="TableStyleMedium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30AF95AA-4DB0-409C-AD1B-3FBACD63A39E}" name="tbl_MD_SpatialRepresentationTypeCode" displayName="tbl_MD_SpatialRepresentationTypeCode" ref="I83:I90" totalsRowShown="0" dataDxfId="31" headerRowBorderDxfId="32" tableBorderDxfId="30" totalsRowBorderDxfId="29">
  <autoFilter ref="I83:I90" xr:uid="{BC7BBE59-57D8-432B-9831-D7D445BA2937}"/>
  <tableColumns count="1">
    <tableColumn id="1" xr3:uid="{23707B1C-1346-40C2-A81A-4C7126B080D1}" name="SpatialRepresentationTypeCode" dataDxfId="28"/>
  </tableColumns>
  <tableStyleInfo name="TableStyleMedium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258C0DA0-491A-4E06-86E1-3470F6FF8C65}" name="tbl_MD_AssociationTypeCOde" displayName="tbl_MD_AssociationTypeCOde" ref="G179:G188" totalsRowShown="0" headerRowBorderDxfId="27" tableBorderDxfId="26" totalsRowBorderDxfId="25">
  <autoFilter ref="G179:G188" xr:uid="{4D285DDA-A510-43FD-AB17-AA91F0C5BFFF}"/>
  <tableColumns count="1">
    <tableColumn id="1" xr3:uid="{ABEC2799-FD8F-4D97-92B1-3CF2F45F5E7D}" name="MD_AssociationTypeCode" dataDxfId="24"/>
  </tableColumns>
  <tableStyleInfo name="TableStyleMedium2"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3F753017-2CC3-4ACB-BEC4-289C5F92FAAB}" name="MD_GeometricObjectTypeCode" displayName="MD_GeometricObjectTypeCode" ref="O19:O24" totalsRowShown="0" dataDxfId="23">
  <autoFilter ref="O19:O24" xr:uid="{26F39262-2E20-4EFC-90EC-CFE950362FFE}"/>
  <tableColumns count="1">
    <tableColumn id="1" xr3:uid="{04EDB3F3-5AEE-46AA-ABED-4C8B0E8D711F}" name="MD_GeometricObjectTypeCode" dataDxfId="22"/>
  </tableColumns>
  <tableStyleInfo name="TableStyleMedium2"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17BCF407-564A-4EB0-99C1-C9A9912D79AE}" name="CI_PresentationFormCode" displayName="CI_PresentationFormCode" ref="Q19:Q40" totalsRowShown="0" dataDxfId="21">
  <autoFilter ref="Q19:Q40" xr:uid="{67BA6F0A-71DB-4A27-B57A-6CFBF1C63EC2}"/>
  <tableColumns count="1">
    <tableColumn id="1" xr3:uid="{76718945-1B26-4C1C-AF4B-F293C67D2081}" name="CI_PresentationFormCode" dataDxfId="20"/>
  </tableColumns>
  <tableStyleInfo name="TableStyleMedium2"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4B22F15A-1A44-4325-AE1D-79D2EC2C49FA}" name="MD_FileFormats" displayName="MD_FileFormats" ref="S19:S41" totalsRowShown="0" headerRowDxfId="19" dataDxfId="18">
  <autoFilter ref="S19:S41" xr:uid="{E24E407E-DA59-4E33-A9FB-E1A86B1EE7E3}"/>
  <tableColumns count="1">
    <tableColumn id="1" xr3:uid="{B915474A-8B56-4906-A6AE-F37A458B7B12}" name="MD_File Format" dataDxfId="17"/>
  </tableColumns>
  <tableStyleInfo name="TableStyleMedium2"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35C5BC03-9C72-4BE6-9B4F-7B6DC04B0E1A}" name="MD_Medium" displayName="MD_Medium" ref="U19:U25" totalsRowShown="0" dataDxfId="16">
  <autoFilter ref="U19:U25" xr:uid="{BCC02D9A-F22D-42C7-976F-F55395FFD45E}"/>
  <tableColumns count="1">
    <tableColumn id="1" xr3:uid="{B1F876CD-6D5F-4505-B2A7-5C4297047B59}" name="MD_Medium" dataDxfId="15"/>
  </tableColumns>
  <tableStyleInfo name="TableStyleMedium2"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22EF8002-F304-48FF-A8D9-3037E2A74DAF}" name="MD_AccrualMethod" displayName="MD_AccrualMethod" ref="W19:X26" totalsRowShown="0" dataDxfId="14" tableBorderDxfId="13">
  <autoFilter ref="W19:X26" xr:uid="{282DE942-D1FF-44A7-B5DA-ABE6DAD7CF61}"/>
  <tableColumns count="2">
    <tableColumn id="1" xr3:uid="{1628877E-2416-4AC0-B37D-6D96F20A9471}" name="MD_AccrualMethod" dataDxfId="12"/>
    <tableColumn id="2" xr3:uid="{65067B2B-6922-47A1-AC6B-DF8C05F27615}" name="Column1" dataDxfId="11"/>
  </tableColumns>
  <tableStyleInfo name="TableStyleMedium2"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F4263ECF-E7BC-46F7-BEAC-1782F94BFF12}" name="MD_AccrualPolicy" displayName="MD_AccrualPolicy" ref="Z19:AA23" totalsRowShown="0" dataDxfId="10">
  <autoFilter ref="Z19:AA23" xr:uid="{F1A39945-78B8-49E7-B8A4-9272A72BCC89}"/>
  <tableColumns count="2">
    <tableColumn id="1" xr3:uid="{78C54CB5-5E9A-46F2-8E4B-2485968470B7}" name="MD_AccrualPolicy" dataDxfId="9"/>
    <tableColumn id="2" xr3:uid="{76052DAE-241A-407D-B733-7ED582FF611F}" name="Column1" dataDxfId="8"/>
  </tableColumns>
  <tableStyleInfo name="TableStyleMedium2"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CF54B3AA-A427-4F00-9F2B-7E4DEF27FBB3}" name="MD_ResearchInstrument" displayName="MD_ResearchInstrument" ref="C145:C150" totalsRowShown="0" dataDxfId="7">
  <autoFilter ref="C145:C150" xr:uid="{5CB37C8C-20A9-4F39-8ECF-E7FE07622D65}"/>
  <tableColumns count="1">
    <tableColumn id="1" xr3:uid="{F84D9A9D-A092-4005-BDD2-3057F76DF2F4}" name="MD_ResearchInstrument" dataDxfId="6"/>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http://statistics.gov.ai/StatisticsDept/Health1_6" TargetMode="External"/><Relationship Id="rId7" Type="http://schemas.openxmlformats.org/officeDocument/2006/relationships/hyperlink" Target="https://hub.jncc.gov.uk/assets/62e82176-5053-4733-bd05-e33b15bbf88c" TargetMode="External"/><Relationship Id="rId2" Type="http://schemas.openxmlformats.org/officeDocument/2006/relationships/hyperlink" Target="http://statistics.gov.ai/StatisticsDept/AgricultureStatistics2_4_1" TargetMode="External"/><Relationship Id="rId1" Type="http://schemas.openxmlformats.org/officeDocument/2006/relationships/hyperlink" Target="http://statistics.gov.ai/StatisticsDept/AgricultureStatistics2_4_1" TargetMode="External"/><Relationship Id="rId6" Type="http://schemas.openxmlformats.org/officeDocument/2006/relationships/hyperlink" Target="http://statistics.gov.ai/StatisticsDept/InformationSociety3_3_3" TargetMode="External"/><Relationship Id="rId11" Type="http://schemas.openxmlformats.org/officeDocument/2006/relationships/comments" Target="../comments1.xml"/><Relationship Id="rId5" Type="http://schemas.openxmlformats.org/officeDocument/2006/relationships/hyperlink" Target="http://statistics.gov.ai/StatisticsDept/LivingConditionsPoverty3_3_1" TargetMode="External"/><Relationship Id="rId10" Type="http://schemas.openxmlformats.org/officeDocument/2006/relationships/table" Target="../tables/table1.xml"/><Relationship Id="rId4" Type="http://schemas.openxmlformats.org/officeDocument/2006/relationships/hyperlink" Target="http://statistics.gov.ai/StatisticsDept/NationalAccountsStatistics2_2" TargetMode="External"/><Relationship Id="rId9"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table" Target="../tables/table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hyperlink" Target="http://statistics.gov.ai/StatisticsDept/NationalAccounts_Publications" TargetMode="External"/><Relationship Id="rId7" Type="http://schemas.openxmlformats.org/officeDocument/2006/relationships/comments" Target="../comments3.xml"/><Relationship Id="rId2" Type="http://schemas.openxmlformats.org/officeDocument/2006/relationships/hyperlink" Target="http://www.gov.ai/statistics/NA_Publi_12.htm%20(past)%20and%20within%20XLSX%20document" TargetMode="External"/><Relationship Id="rId1" Type="http://schemas.openxmlformats.org/officeDocument/2006/relationships/hyperlink" Target="http://www.gov.ai/department.php?id=1&amp;dept=4" TargetMode="External"/><Relationship Id="rId6" Type="http://schemas.openxmlformats.org/officeDocument/2006/relationships/table" Target="../tables/table3.xml"/><Relationship Id="rId5" Type="http://schemas.openxmlformats.org/officeDocument/2006/relationships/vmlDrawing" Target="../drawings/vmlDrawing3.vml"/><Relationship Id="rId4"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8" Type="http://schemas.openxmlformats.org/officeDocument/2006/relationships/hyperlink" Target="mailto:lori-raea@gov.ai" TargetMode="External"/><Relationship Id="rId13" Type="http://schemas.openxmlformats.org/officeDocument/2006/relationships/hyperlink" Target="http://www.cdema.org/" TargetMode="External"/><Relationship Id="rId18" Type="http://schemas.openxmlformats.org/officeDocument/2006/relationships/hyperlink" Target="https://www.emdat.be/sites/default/files/logo_0.png" TargetMode="External"/><Relationship Id="rId26" Type="http://schemas.openxmlformats.org/officeDocument/2006/relationships/printerSettings" Target="../printerSettings/printerSettings4.bin"/><Relationship Id="rId3" Type="http://schemas.openxmlformats.org/officeDocument/2006/relationships/hyperlink" Target="http://www.gov.ai/department.php?id=2&amp;dept=28" TargetMode="External"/><Relationship Id="rId21" Type="http://schemas.openxmlformats.org/officeDocument/2006/relationships/hyperlink" Target="http://www.haa.ai/" TargetMode="External"/><Relationship Id="rId7" Type="http://schemas.openxmlformats.org/officeDocument/2006/relationships/hyperlink" Target="https://discoverflow.co/anguilla/" TargetMode="External"/><Relationship Id="rId12" Type="http://schemas.openxmlformats.org/officeDocument/2006/relationships/hyperlink" Target="mailto:liz.riley@cdema@org" TargetMode="External"/><Relationship Id="rId17" Type="http://schemas.openxmlformats.org/officeDocument/2006/relationships/hyperlink" Target="https://www.ncl.ac.uk/nes/staff/profile/johnbythell.html" TargetMode="External"/><Relationship Id="rId25" Type="http://schemas.openxmlformats.org/officeDocument/2006/relationships/hyperlink" Target="https://www.nri.org/templates/nri-gantry/custom/images/NRI-Logo.svg" TargetMode="External"/><Relationship Id="rId2" Type="http://schemas.openxmlformats.org/officeDocument/2006/relationships/hyperlink" Target="mailto:ahtaaxa@gmail.com" TargetMode="External"/><Relationship Id="rId16" Type="http://schemas.openxmlformats.org/officeDocument/2006/relationships/hyperlink" Target="mailto:john.bythell@ncl.ac.uk" TargetMode="External"/><Relationship Id="rId20" Type="http://schemas.openxmlformats.org/officeDocument/2006/relationships/hyperlink" Target="mailto:enquiries@envsys.co.uk" TargetMode="External"/><Relationship Id="rId1" Type="http://schemas.openxmlformats.org/officeDocument/2006/relationships/hyperlink" Target="https://www.anglec.com/images/headerLogoA.jpg" TargetMode="External"/><Relationship Id="rId6" Type="http://schemas.openxmlformats.org/officeDocument/2006/relationships/hyperlink" Target="mailto:pucaxa@puc.ai" TargetMode="External"/><Relationship Id="rId11" Type="http://schemas.openxmlformats.org/officeDocument/2006/relationships/hyperlink" Target="https://www.cdema.org/images/logos/cdema_logo.png" TargetMode="External"/><Relationship Id="rId24" Type="http://schemas.openxmlformats.org/officeDocument/2006/relationships/hyperlink" Target="https://www.eccb-centralbank.org/files/images/thumbs/d7a2c2f739b4f79dab84c9df41114b2b.png" TargetMode="External"/><Relationship Id="rId5" Type="http://schemas.openxmlformats.org/officeDocument/2006/relationships/hyperlink" Target="mailto:karim.hodge@gov.ai" TargetMode="External"/><Relationship Id="rId15" Type="http://schemas.openxmlformats.org/officeDocument/2006/relationships/hyperlink" Target="https://axanationaltrust.com/wp-content/uploads/2016/02/Untitled-1.png" TargetMode="External"/><Relationship Id="rId23" Type="http://schemas.openxmlformats.org/officeDocument/2006/relationships/hyperlink" Target="mailto:info@eccb-centralbank.org" TargetMode="External"/><Relationship Id="rId10" Type="http://schemas.openxmlformats.org/officeDocument/2006/relationships/hyperlink" Target="https://jncc.gov.uk/" TargetMode="External"/><Relationship Id="rId19" Type="http://schemas.openxmlformats.org/officeDocument/2006/relationships/hyperlink" Target="mailto:contact@emdat.be" TargetMode="External"/><Relationship Id="rId4" Type="http://schemas.openxmlformats.org/officeDocument/2006/relationships/hyperlink" Target="mailto:dawn.reid@gov.ai" TargetMode="External"/><Relationship Id="rId9" Type="http://schemas.openxmlformats.org/officeDocument/2006/relationships/hyperlink" Target="http://statistics.gov.ai/" TargetMode="External"/><Relationship Id="rId14" Type="http://schemas.openxmlformats.org/officeDocument/2006/relationships/hyperlink" Target="mailto:fm.axsatrust@gmail.com" TargetMode="External"/><Relationship Id="rId22" Type="http://schemas.openxmlformats.org/officeDocument/2006/relationships/hyperlink" Target="http://www.gov.ai/department.php?id=4&amp;dept=33" TargetMode="External"/><Relationship Id="rId27" Type="http://schemas.openxmlformats.org/officeDocument/2006/relationships/table" Target="../tables/table5.xml"/></Relationships>
</file>

<file path=xl/worksheets/_rels/sheet7.xml.rels><?xml version="1.0" encoding="UTF-8" standalone="yes"?>
<Relationships xmlns="http://schemas.openxmlformats.org/package/2006/relationships"><Relationship Id="rId8" Type="http://schemas.openxmlformats.org/officeDocument/2006/relationships/table" Target="../tables/table13.xml"/><Relationship Id="rId13" Type="http://schemas.openxmlformats.org/officeDocument/2006/relationships/table" Target="../tables/table18.xml"/><Relationship Id="rId18" Type="http://schemas.openxmlformats.org/officeDocument/2006/relationships/table" Target="../tables/table23.xml"/><Relationship Id="rId3" Type="http://schemas.openxmlformats.org/officeDocument/2006/relationships/table" Target="../tables/table8.xml"/><Relationship Id="rId21" Type="http://schemas.openxmlformats.org/officeDocument/2006/relationships/table" Target="../tables/table26.xml"/><Relationship Id="rId7" Type="http://schemas.openxmlformats.org/officeDocument/2006/relationships/table" Target="../tables/table12.xml"/><Relationship Id="rId12" Type="http://schemas.openxmlformats.org/officeDocument/2006/relationships/table" Target="../tables/table17.xml"/><Relationship Id="rId17" Type="http://schemas.openxmlformats.org/officeDocument/2006/relationships/table" Target="../tables/table22.xml"/><Relationship Id="rId25" Type="http://schemas.openxmlformats.org/officeDocument/2006/relationships/table" Target="../tables/table30.xml"/><Relationship Id="rId2" Type="http://schemas.openxmlformats.org/officeDocument/2006/relationships/table" Target="../tables/table7.xml"/><Relationship Id="rId16" Type="http://schemas.openxmlformats.org/officeDocument/2006/relationships/table" Target="../tables/table21.xml"/><Relationship Id="rId20" Type="http://schemas.openxmlformats.org/officeDocument/2006/relationships/table" Target="../tables/table25.xml"/><Relationship Id="rId1" Type="http://schemas.openxmlformats.org/officeDocument/2006/relationships/table" Target="../tables/table6.xml"/><Relationship Id="rId6" Type="http://schemas.openxmlformats.org/officeDocument/2006/relationships/table" Target="../tables/table11.xml"/><Relationship Id="rId11" Type="http://schemas.openxmlformats.org/officeDocument/2006/relationships/table" Target="../tables/table16.xml"/><Relationship Id="rId24" Type="http://schemas.openxmlformats.org/officeDocument/2006/relationships/table" Target="../tables/table29.xml"/><Relationship Id="rId5" Type="http://schemas.openxmlformats.org/officeDocument/2006/relationships/table" Target="../tables/table10.xml"/><Relationship Id="rId15" Type="http://schemas.openxmlformats.org/officeDocument/2006/relationships/table" Target="../tables/table20.xml"/><Relationship Id="rId23" Type="http://schemas.openxmlformats.org/officeDocument/2006/relationships/table" Target="../tables/table28.xml"/><Relationship Id="rId10" Type="http://schemas.openxmlformats.org/officeDocument/2006/relationships/table" Target="../tables/table15.xml"/><Relationship Id="rId19" Type="http://schemas.openxmlformats.org/officeDocument/2006/relationships/table" Target="../tables/table24.xml"/><Relationship Id="rId4" Type="http://schemas.openxmlformats.org/officeDocument/2006/relationships/table" Target="../tables/table9.xml"/><Relationship Id="rId9" Type="http://schemas.openxmlformats.org/officeDocument/2006/relationships/table" Target="../tables/table14.xml"/><Relationship Id="rId14" Type="http://schemas.openxmlformats.org/officeDocument/2006/relationships/table" Target="../tables/table19.xml"/><Relationship Id="rId22" Type="http://schemas.openxmlformats.org/officeDocument/2006/relationships/table" Target="../tables/table27.xml"/></Relationships>
</file>

<file path=xl/worksheets/_rels/sheet8.xml.rels><?xml version="1.0" encoding="UTF-8" standalone="yes"?>
<Relationships xmlns="http://schemas.openxmlformats.org/package/2006/relationships"><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https://www.caribank.org/sites/default/files/publication-resources/CountryGenderAssessment_Anguilla.pdf%20has%20some%20overall%20figures" TargetMode="External"/><Relationship Id="rId1" Type="http://schemas.openxmlformats.org/officeDocument/2006/relationships/hyperlink" Target="https://data.jncc.gov.uk/data/62e82176-5053-4733-bd05-e33b15bbf88c/ot-nca-sup-sat-19-ang-nca-jun-2019.pdf,%20p.%201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01022D-DCCE-443C-ABB2-0AF6F2B6268F}">
  <sheetPr codeName="Sheet1"/>
  <dimension ref="H14:O20"/>
  <sheetViews>
    <sheetView topLeftCell="A106" workbookViewId="0">
      <selection activeCell="R19" sqref="P19:R19"/>
    </sheetView>
  </sheetViews>
  <sheetFormatPr defaultRowHeight="14.5" x14ac:dyDescent="0.35"/>
  <sheetData>
    <row r="14" spans="8:8" ht="61.5" x14ac:dyDescent="1.35">
      <c r="H14" s="9" t="s">
        <v>620</v>
      </c>
    </row>
    <row r="16" spans="8:8" ht="61.5" x14ac:dyDescent="1.35">
      <c r="H16" s="9" t="s">
        <v>621</v>
      </c>
    </row>
    <row r="20" spans="15:15" ht="92" x14ac:dyDescent="2">
      <c r="O20" s="18" t="s">
        <v>1194</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793BE1-BFDF-4A35-8EB1-0BA9A792E651}">
  <sheetPr codeName="Sheet2">
    <tabColor theme="7" tint="0.39997558519241921"/>
  </sheetPr>
  <dimension ref="A1:BA255"/>
  <sheetViews>
    <sheetView workbookViewId="0">
      <pane xSplit="2" ySplit="4" topLeftCell="AG107" activePane="bottomRight" state="frozen"/>
      <selection pane="topRight" activeCell="C1" sqref="C1"/>
      <selection pane="bottomLeft" activeCell="A5" sqref="A5"/>
      <selection pane="bottomRight" activeCell="AR15" sqref="AR15"/>
    </sheetView>
  </sheetViews>
  <sheetFormatPr defaultColWidth="16.81640625" defaultRowHeight="14.5" x14ac:dyDescent="0.35"/>
  <cols>
    <col min="1" max="1" width="7" style="34" customWidth="1"/>
    <col min="2" max="2" width="31.26953125" style="34" bestFit="1" customWidth="1"/>
    <col min="3" max="3" width="16.81640625" style="34"/>
    <col min="4" max="4" width="41.81640625" style="34" customWidth="1"/>
    <col min="5" max="5" width="46" style="34" customWidth="1"/>
    <col min="6" max="6" width="18.54296875" style="34" customWidth="1"/>
    <col min="7" max="7" width="21.26953125" style="55" customWidth="1"/>
    <col min="8" max="11" width="16.81640625" style="34"/>
    <col min="12" max="12" width="37.81640625" style="34" customWidth="1"/>
    <col min="13" max="13" width="29" style="34" customWidth="1"/>
    <col min="14" max="21" width="16.81640625" style="34"/>
    <col min="22" max="22" width="29.26953125" style="34" customWidth="1"/>
    <col min="23" max="23" width="44.453125" style="34" customWidth="1"/>
    <col min="24" max="36" width="16.81640625" style="34"/>
    <col min="37" max="37" width="28.81640625" style="34" customWidth="1"/>
    <col min="38" max="38" width="16.81640625" style="34"/>
    <col min="39" max="39" width="18.26953125" style="34" customWidth="1"/>
    <col min="40" max="40" width="20.26953125" style="34" customWidth="1"/>
    <col min="41" max="41" width="22.1796875" style="34" customWidth="1"/>
    <col min="42" max="42" width="16.81640625" style="34"/>
    <col min="43" max="43" width="21" style="34" customWidth="1"/>
    <col min="44" max="48" width="16.81640625" style="34"/>
    <col min="49" max="49" width="21" style="34" customWidth="1"/>
    <col min="50" max="50" width="18.1796875" style="34" customWidth="1"/>
    <col min="51" max="51" width="25.81640625" style="34" customWidth="1"/>
    <col min="52" max="16384" width="16.81640625" style="34"/>
  </cols>
  <sheetData>
    <row r="1" spans="1:53" s="134" customFormat="1" ht="24.5" thickBot="1" x14ac:dyDescent="0.4">
      <c r="A1" s="131" t="s">
        <v>147</v>
      </c>
      <c r="B1" s="132" t="s">
        <v>147</v>
      </c>
      <c r="C1" s="132" t="s">
        <v>147</v>
      </c>
      <c r="D1" s="132" t="s">
        <v>147</v>
      </c>
      <c r="E1" s="132" t="s">
        <v>147</v>
      </c>
      <c r="F1" s="132" t="s">
        <v>147</v>
      </c>
      <c r="G1" s="132" t="s">
        <v>147</v>
      </c>
      <c r="H1" s="132" t="s">
        <v>147</v>
      </c>
      <c r="I1" s="132" t="s">
        <v>147</v>
      </c>
      <c r="J1" s="132" t="s">
        <v>168</v>
      </c>
      <c r="K1" s="132" t="s">
        <v>147</v>
      </c>
      <c r="L1" s="132" t="s">
        <v>147</v>
      </c>
      <c r="M1" s="132" t="s">
        <v>147</v>
      </c>
      <c r="N1" s="132" t="s">
        <v>147</v>
      </c>
      <c r="O1" s="132" t="s">
        <v>147</v>
      </c>
      <c r="P1" s="132" t="s">
        <v>147</v>
      </c>
      <c r="Q1" s="132" t="s">
        <v>147</v>
      </c>
      <c r="R1" s="132" t="s">
        <v>147</v>
      </c>
      <c r="S1" s="132" t="s">
        <v>147</v>
      </c>
      <c r="T1" s="132" t="s">
        <v>147</v>
      </c>
      <c r="U1" s="132" t="s">
        <v>147</v>
      </c>
      <c r="V1" s="132" t="s">
        <v>147</v>
      </c>
      <c r="W1" s="132" t="s">
        <v>147</v>
      </c>
      <c r="X1" s="132" t="s">
        <v>147</v>
      </c>
      <c r="Y1" s="132" t="s">
        <v>147</v>
      </c>
      <c r="Z1" s="132" t="s">
        <v>147</v>
      </c>
      <c r="AA1" s="132" t="s">
        <v>203</v>
      </c>
      <c r="AB1" s="132" t="s">
        <v>203</v>
      </c>
      <c r="AC1" s="132" t="s">
        <v>203</v>
      </c>
      <c r="AD1" s="132" t="s">
        <v>203</v>
      </c>
      <c r="AE1" s="132" t="s">
        <v>203</v>
      </c>
      <c r="AF1" s="132" t="s">
        <v>203</v>
      </c>
      <c r="AG1" s="132" t="s">
        <v>203</v>
      </c>
      <c r="AH1" s="132" t="s">
        <v>203</v>
      </c>
      <c r="AI1" s="132" t="s">
        <v>203</v>
      </c>
      <c r="AJ1" s="132" t="s">
        <v>203</v>
      </c>
      <c r="AK1" s="132" t="s">
        <v>203</v>
      </c>
      <c r="AL1" s="132" t="s">
        <v>203</v>
      </c>
      <c r="AM1" s="132" t="s">
        <v>203</v>
      </c>
      <c r="AN1" s="132" t="s">
        <v>203</v>
      </c>
      <c r="AO1" s="132" t="s">
        <v>203</v>
      </c>
      <c r="AP1" s="132" t="s">
        <v>203</v>
      </c>
      <c r="AQ1" s="132" t="s">
        <v>203</v>
      </c>
      <c r="AR1" s="132" t="s">
        <v>241</v>
      </c>
      <c r="AS1" s="132" t="s">
        <v>241</v>
      </c>
      <c r="AT1" s="132" t="s">
        <v>241</v>
      </c>
      <c r="AU1" s="132" t="s">
        <v>241</v>
      </c>
      <c r="AV1" s="132" t="s">
        <v>241</v>
      </c>
      <c r="AW1" s="132" t="s">
        <v>241</v>
      </c>
      <c r="AX1" s="132" t="s">
        <v>241</v>
      </c>
      <c r="AY1" s="132" t="s">
        <v>241</v>
      </c>
      <c r="AZ1" s="133" t="s">
        <v>241</v>
      </c>
      <c r="BA1" s="134" t="s">
        <v>818</v>
      </c>
    </row>
    <row r="2" spans="1:53" s="134" customFormat="1" ht="24.5" thickBot="1" x14ac:dyDescent="0.4">
      <c r="A2" s="135" t="s">
        <v>148</v>
      </c>
      <c r="B2" s="136" t="s">
        <v>148</v>
      </c>
      <c r="C2" s="136" t="s">
        <v>148</v>
      </c>
      <c r="D2" s="136" t="s">
        <v>148</v>
      </c>
      <c r="E2" s="136" t="s">
        <v>148</v>
      </c>
      <c r="F2" s="136" t="s">
        <v>158</v>
      </c>
      <c r="G2" s="136" t="s">
        <v>161</v>
      </c>
      <c r="H2" s="136" t="s">
        <v>161</v>
      </c>
      <c r="I2" s="136" t="s">
        <v>161</v>
      </c>
      <c r="J2" s="136" t="s">
        <v>161</v>
      </c>
      <c r="K2" s="136" t="s">
        <v>161</v>
      </c>
      <c r="L2" s="136" t="s">
        <v>161</v>
      </c>
      <c r="M2" s="136" t="s">
        <v>161</v>
      </c>
      <c r="N2" s="136" t="s">
        <v>176</v>
      </c>
      <c r="O2" s="136" t="s">
        <v>176</v>
      </c>
      <c r="P2" s="136" t="s">
        <v>176</v>
      </c>
      <c r="Q2" s="136" t="s">
        <v>176</v>
      </c>
      <c r="R2" s="136" t="s">
        <v>176</v>
      </c>
      <c r="S2" s="136" t="s">
        <v>176</v>
      </c>
      <c r="T2" s="136" t="s">
        <v>176</v>
      </c>
      <c r="U2" s="136" t="s">
        <v>148</v>
      </c>
      <c r="V2" s="136" t="s">
        <v>148</v>
      </c>
      <c r="W2" s="136" t="s">
        <v>148</v>
      </c>
      <c r="X2" s="136" t="s">
        <v>148</v>
      </c>
      <c r="Y2" s="136" t="s">
        <v>148</v>
      </c>
      <c r="Z2" s="136" t="s">
        <v>148</v>
      </c>
      <c r="AA2" s="136" t="s">
        <v>204</v>
      </c>
      <c r="AB2" s="136" t="s">
        <v>204</v>
      </c>
      <c r="AC2" s="136" t="s">
        <v>204</v>
      </c>
      <c r="AD2" s="136" t="s">
        <v>204</v>
      </c>
      <c r="AE2" s="136" t="s">
        <v>204</v>
      </c>
      <c r="AF2" s="136" t="s">
        <v>204</v>
      </c>
      <c r="AG2" s="136" t="s">
        <v>217</v>
      </c>
      <c r="AH2" s="136" t="s">
        <v>217</v>
      </c>
      <c r="AI2" s="136" t="s">
        <v>217</v>
      </c>
      <c r="AJ2" s="136" t="s">
        <v>224</v>
      </c>
      <c r="AK2" s="136" t="s">
        <v>224</v>
      </c>
      <c r="AL2" s="136" t="s">
        <v>224</v>
      </c>
      <c r="AM2" s="136" t="s">
        <v>224</v>
      </c>
      <c r="AN2" s="136" t="s">
        <v>224</v>
      </c>
      <c r="AO2" s="136" t="s">
        <v>224</v>
      </c>
      <c r="AP2" s="136" t="s">
        <v>224</v>
      </c>
      <c r="AQ2" s="136" t="s">
        <v>224</v>
      </c>
      <c r="AR2" s="136" t="s">
        <v>242</v>
      </c>
      <c r="AS2" s="136" t="s">
        <v>242</v>
      </c>
      <c r="AT2" s="136" t="s">
        <v>242</v>
      </c>
      <c r="AU2" s="136" t="s">
        <v>249</v>
      </c>
      <c r="AV2" s="136" t="s">
        <v>249</v>
      </c>
      <c r="AW2" s="136" t="s">
        <v>249</v>
      </c>
      <c r="AX2" s="136" t="s">
        <v>249</v>
      </c>
      <c r="AY2" s="136" t="s">
        <v>249</v>
      </c>
      <c r="AZ2" s="137" t="s">
        <v>249</v>
      </c>
      <c r="BA2" s="134" t="s">
        <v>819</v>
      </c>
    </row>
    <row r="3" spans="1:53" s="134" customFormat="1" ht="24.5" thickBot="1" x14ac:dyDescent="0.4">
      <c r="A3" s="135" t="s">
        <v>149</v>
      </c>
      <c r="B3" s="136" t="s">
        <v>151</v>
      </c>
      <c r="C3" s="136" t="s">
        <v>153</v>
      </c>
      <c r="D3" s="136" t="s">
        <v>155</v>
      </c>
      <c r="E3" s="136" t="s">
        <v>157</v>
      </c>
      <c r="F3" s="136" t="s">
        <v>159</v>
      </c>
      <c r="G3" s="136" t="s">
        <v>162</v>
      </c>
      <c r="H3" s="136" t="s">
        <v>164</v>
      </c>
      <c r="I3" s="136" t="s">
        <v>166</v>
      </c>
      <c r="J3" s="136" t="s">
        <v>169</v>
      </c>
      <c r="K3" s="136" t="s">
        <v>170</v>
      </c>
      <c r="L3" s="136" t="s">
        <v>172</v>
      </c>
      <c r="M3" s="136" t="s">
        <v>174</v>
      </c>
      <c r="N3" s="136" t="s">
        <v>177</v>
      </c>
      <c r="O3" s="136" t="s">
        <v>179</v>
      </c>
      <c r="P3" s="136" t="s">
        <v>181</v>
      </c>
      <c r="Q3" s="136" t="s">
        <v>183</v>
      </c>
      <c r="R3" s="136" t="s">
        <v>185</v>
      </c>
      <c r="S3" s="136" t="s">
        <v>187</v>
      </c>
      <c r="T3" s="136" t="s">
        <v>189</v>
      </c>
      <c r="U3" s="136" t="s">
        <v>191</v>
      </c>
      <c r="V3" s="136" t="s">
        <v>193</v>
      </c>
      <c r="W3" s="136" t="s">
        <v>195</v>
      </c>
      <c r="X3" s="136" t="s">
        <v>197</v>
      </c>
      <c r="Y3" s="136" t="s">
        <v>199</v>
      </c>
      <c r="Z3" s="136" t="s">
        <v>201</v>
      </c>
      <c r="AA3" s="136" t="s">
        <v>205</v>
      </c>
      <c r="AB3" s="136" t="s">
        <v>207</v>
      </c>
      <c r="AC3" s="136" t="s">
        <v>209</v>
      </c>
      <c r="AD3" s="136" t="s">
        <v>211</v>
      </c>
      <c r="AE3" s="136" t="s">
        <v>213</v>
      </c>
      <c r="AF3" s="136" t="s">
        <v>215</v>
      </c>
      <c r="AG3" s="136" t="s">
        <v>218</v>
      </c>
      <c r="AH3" s="136" t="s">
        <v>220</v>
      </c>
      <c r="AI3" s="138" t="s">
        <v>222</v>
      </c>
      <c r="AJ3" s="138" t="s">
        <v>225</v>
      </c>
      <c r="AK3" s="136" t="s">
        <v>227</v>
      </c>
      <c r="AL3" s="136" t="s">
        <v>229</v>
      </c>
      <c r="AM3" s="136" t="s">
        <v>231</v>
      </c>
      <c r="AN3" s="136" t="s">
        <v>233</v>
      </c>
      <c r="AO3" s="136" t="s">
        <v>235</v>
      </c>
      <c r="AP3" s="136" t="s">
        <v>237</v>
      </c>
      <c r="AQ3" s="136" t="s">
        <v>239</v>
      </c>
      <c r="AR3" s="136" t="s">
        <v>243</v>
      </c>
      <c r="AS3" s="136" t="s">
        <v>245</v>
      </c>
      <c r="AT3" s="136" t="s">
        <v>247</v>
      </c>
      <c r="AU3" s="136" t="s">
        <v>250</v>
      </c>
      <c r="AV3" s="136" t="s">
        <v>251</v>
      </c>
      <c r="AW3" s="136" t="s">
        <v>253</v>
      </c>
      <c r="AX3" s="136" t="s">
        <v>255</v>
      </c>
      <c r="AY3" s="136" t="s">
        <v>257</v>
      </c>
      <c r="AZ3" s="137" t="s">
        <v>259</v>
      </c>
      <c r="BA3" s="134" t="s">
        <v>820</v>
      </c>
    </row>
    <row r="4" spans="1:53" s="149" customFormat="1" ht="36.5" thickBot="1" x14ac:dyDescent="0.4">
      <c r="A4" s="139" t="s">
        <v>150</v>
      </c>
      <c r="B4" s="140" t="s">
        <v>152</v>
      </c>
      <c r="C4" s="141" t="s">
        <v>154</v>
      </c>
      <c r="D4" s="140" t="s">
        <v>156</v>
      </c>
      <c r="E4" s="141" t="s">
        <v>147</v>
      </c>
      <c r="F4" s="141" t="s">
        <v>160</v>
      </c>
      <c r="G4" s="140" t="s">
        <v>163</v>
      </c>
      <c r="H4" s="141" t="s">
        <v>165</v>
      </c>
      <c r="I4" s="140" t="s">
        <v>167</v>
      </c>
      <c r="J4" s="140" t="s">
        <v>169</v>
      </c>
      <c r="K4" s="140" t="s">
        <v>171</v>
      </c>
      <c r="L4" s="140" t="s">
        <v>173</v>
      </c>
      <c r="M4" s="140" t="s">
        <v>175</v>
      </c>
      <c r="N4" s="140" t="s">
        <v>178</v>
      </c>
      <c r="O4" s="140" t="s">
        <v>180</v>
      </c>
      <c r="P4" s="140" t="s">
        <v>182</v>
      </c>
      <c r="Q4" s="140" t="s">
        <v>184</v>
      </c>
      <c r="R4" s="142" t="s">
        <v>186</v>
      </c>
      <c r="S4" s="142" t="s">
        <v>188</v>
      </c>
      <c r="T4" s="143" t="s">
        <v>190</v>
      </c>
      <c r="U4" s="142" t="s">
        <v>192</v>
      </c>
      <c r="V4" s="142" t="s">
        <v>194</v>
      </c>
      <c r="W4" s="142" t="s">
        <v>196</v>
      </c>
      <c r="X4" s="142" t="s">
        <v>198</v>
      </c>
      <c r="Y4" s="143" t="s">
        <v>200</v>
      </c>
      <c r="Z4" s="143" t="s">
        <v>202</v>
      </c>
      <c r="AA4" s="142" t="s">
        <v>206</v>
      </c>
      <c r="AB4" s="143" t="s">
        <v>208</v>
      </c>
      <c r="AC4" s="143" t="s">
        <v>210</v>
      </c>
      <c r="AD4" s="143" t="s">
        <v>212</v>
      </c>
      <c r="AE4" s="144" t="s">
        <v>214</v>
      </c>
      <c r="AF4" s="142" t="s">
        <v>216</v>
      </c>
      <c r="AG4" s="145" t="s">
        <v>219</v>
      </c>
      <c r="AH4" s="142" t="s">
        <v>221</v>
      </c>
      <c r="AI4" s="142" t="s">
        <v>223</v>
      </c>
      <c r="AJ4" s="142" t="s">
        <v>226</v>
      </c>
      <c r="AK4" s="146" t="s">
        <v>228</v>
      </c>
      <c r="AL4" s="146" t="s">
        <v>230</v>
      </c>
      <c r="AM4" s="146" t="s">
        <v>232</v>
      </c>
      <c r="AN4" s="146" t="s">
        <v>234</v>
      </c>
      <c r="AO4" s="140" t="s">
        <v>236</v>
      </c>
      <c r="AP4" s="146" t="s">
        <v>238</v>
      </c>
      <c r="AQ4" s="140" t="s">
        <v>240</v>
      </c>
      <c r="AR4" s="140" t="s">
        <v>244</v>
      </c>
      <c r="AS4" s="140" t="s">
        <v>246</v>
      </c>
      <c r="AT4" s="140" t="s">
        <v>248</v>
      </c>
      <c r="AU4" s="147" t="s">
        <v>249</v>
      </c>
      <c r="AV4" s="147" t="s">
        <v>252</v>
      </c>
      <c r="AW4" s="147" t="s">
        <v>254</v>
      </c>
      <c r="AX4" s="140" t="s">
        <v>256</v>
      </c>
      <c r="AY4" s="140" t="s">
        <v>258</v>
      </c>
      <c r="AZ4" s="148" t="s">
        <v>259</v>
      </c>
    </row>
    <row r="5" spans="1:53" x14ac:dyDescent="0.35">
      <c r="A5" s="150">
        <v>1</v>
      </c>
      <c r="B5" s="151" t="s">
        <v>911</v>
      </c>
      <c r="C5" s="151"/>
      <c r="D5" s="151" t="s">
        <v>912</v>
      </c>
      <c r="E5" s="151"/>
      <c r="F5" s="152"/>
      <c r="G5" s="153"/>
      <c r="H5" s="152"/>
      <c r="I5" s="152"/>
      <c r="J5" s="152"/>
      <c r="K5" s="152"/>
      <c r="L5" s="152"/>
      <c r="M5" s="152"/>
      <c r="N5" s="152"/>
      <c r="O5" s="154"/>
      <c r="P5" s="154"/>
      <c r="Q5" s="154"/>
      <c r="R5" s="154"/>
      <c r="S5" s="154"/>
      <c r="T5" s="154"/>
      <c r="U5" s="152"/>
      <c r="V5" s="152"/>
      <c r="W5" s="153"/>
      <c r="X5" s="153"/>
      <c r="Y5" s="153"/>
      <c r="Z5" s="153"/>
      <c r="AA5" s="153"/>
      <c r="AB5" s="153"/>
      <c r="AC5" s="153"/>
      <c r="AD5" s="153"/>
      <c r="AE5" s="153"/>
      <c r="AF5" s="159"/>
      <c r="AG5" s="153"/>
      <c r="AH5" s="153"/>
      <c r="AI5" s="153"/>
      <c r="AJ5" s="153"/>
      <c r="AK5" s="152"/>
      <c r="AL5" s="152"/>
      <c r="AM5" s="152"/>
      <c r="AN5" s="152"/>
      <c r="AO5" s="152"/>
      <c r="AP5" s="152"/>
      <c r="AQ5" s="152"/>
      <c r="AR5" s="152"/>
      <c r="AS5" s="152"/>
      <c r="AT5" s="152"/>
      <c r="AU5" s="152"/>
      <c r="AV5" s="152"/>
      <c r="AW5" s="152"/>
      <c r="AX5" s="152"/>
      <c r="AY5" s="152"/>
      <c r="AZ5" s="152"/>
    </row>
    <row r="6" spans="1:53" ht="72" x14ac:dyDescent="0.35">
      <c r="A6" s="150">
        <v>2</v>
      </c>
      <c r="B6" s="151" t="s">
        <v>1101</v>
      </c>
      <c r="C6" s="151" t="s">
        <v>836</v>
      </c>
      <c r="D6" s="151" t="s">
        <v>1100</v>
      </c>
      <c r="E6" s="151"/>
      <c r="F6" s="152"/>
      <c r="G6" s="153" t="s">
        <v>47</v>
      </c>
      <c r="H6" s="152" t="s">
        <v>46</v>
      </c>
      <c r="I6" s="152" t="s">
        <v>1758</v>
      </c>
      <c r="J6" s="152"/>
      <c r="K6" s="152"/>
      <c r="L6" s="152" t="s">
        <v>1758</v>
      </c>
      <c r="M6" s="152"/>
      <c r="N6" s="152" t="s">
        <v>1102</v>
      </c>
      <c r="O6" s="154">
        <v>44105</v>
      </c>
      <c r="P6" s="154">
        <v>44105</v>
      </c>
      <c r="Q6" s="154">
        <v>44105</v>
      </c>
      <c r="R6" s="154">
        <v>44105</v>
      </c>
      <c r="S6" s="154">
        <v>44105</v>
      </c>
      <c r="T6" s="154"/>
      <c r="U6" s="152" t="s">
        <v>856</v>
      </c>
      <c r="V6" s="152" t="s">
        <v>377</v>
      </c>
      <c r="W6" s="153" t="s">
        <v>1123</v>
      </c>
      <c r="X6" s="153" t="s">
        <v>849</v>
      </c>
      <c r="Y6" s="153" t="s">
        <v>821</v>
      </c>
      <c r="Z6" s="153" t="s">
        <v>1132</v>
      </c>
      <c r="AA6" s="153" t="s">
        <v>582</v>
      </c>
      <c r="AB6" s="153" t="s">
        <v>598</v>
      </c>
      <c r="AC6" s="176" t="s">
        <v>1103</v>
      </c>
      <c r="AD6" s="153"/>
      <c r="AE6" s="177">
        <v>44105</v>
      </c>
      <c r="AF6" s="159">
        <v>0.8</v>
      </c>
      <c r="AG6" s="153" t="s">
        <v>1104</v>
      </c>
      <c r="AH6" s="153" t="s">
        <v>851</v>
      </c>
      <c r="AI6" s="153" t="s">
        <v>1089</v>
      </c>
      <c r="AJ6" s="153" t="s">
        <v>1105</v>
      </c>
      <c r="AK6" s="153" t="s">
        <v>1106</v>
      </c>
      <c r="AL6" s="152"/>
      <c r="AM6" s="152"/>
      <c r="AN6" s="152"/>
      <c r="AO6" s="152" t="s">
        <v>51</v>
      </c>
      <c r="AP6" s="152" t="s">
        <v>1107</v>
      </c>
      <c r="AQ6" s="152"/>
      <c r="AR6" s="152" t="s">
        <v>606</v>
      </c>
      <c r="AS6" s="152" t="s">
        <v>1108</v>
      </c>
      <c r="AT6" s="152"/>
      <c r="AU6" s="152" t="s">
        <v>1109</v>
      </c>
      <c r="AV6" s="152" t="s">
        <v>76</v>
      </c>
      <c r="AW6" s="152" t="s">
        <v>1110</v>
      </c>
      <c r="AX6" s="152" t="s">
        <v>1108</v>
      </c>
      <c r="AY6" s="152" t="s">
        <v>1111</v>
      </c>
      <c r="AZ6" s="152" t="s">
        <v>1112</v>
      </c>
    </row>
    <row r="7" spans="1:53" x14ac:dyDescent="0.35">
      <c r="A7" s="150">
        <v>3</v>
      </c>
      <c r="B7" s="151" t="s">
        <v>930</v>
      </c>
      <c r="C7" s="152"/>
      <c r="D7" s="152"/>
      <c r="E7" s="152"/>
      <c r="F7" s="152"/>
      <c r="G7" s="153"/>
      <c r="H7" s="152"/>
      <c r="I7" s="152"/>
      <c r="J7" s="152"/>
      <c r="K7" s="152"/>
      <c r="L7" s="152"/>
      <c r="M7" s="152"/>
      <c r="N7" s="152"/>
      <c r="O7" s="154"/>
      <c r="P7" s="154"/>
      <c r="Q7" s="154"/>
      <c r="R7" s="154"/>
      <c r="S7" s="154"/>
      <c r="T7" s="154"/>
      <c r="U7" s="152"/>
      <c r="V7" s="152"/>
      <c r="W7" s="153"/>
      <c r="X7" s="153"/>
      <c r="Y7" s="153"/>
      <c r="Z7" s="153"/>
      <c r="AA7" s="153"/>
      <c r="AB7" s="153"/>
      <c r="AC7" s="153"/>
      <c r="AD7" s="153"/>
      <c r="AE7" s="153"/>
      <c r="AF7" s="159"/>
      <c r="AG7" s="153"/>
      <c r="AH7" s="153"/>
      <c r="AI7" s="153"/>
      <c r="AJ7" s="153"/>
      <c r="AK7" s="152"/>
      <c r="AL7" s="152"/>
      <c r="AM7" s="152"/>
      <c r="AN7" s="152"/>
      <c r="AO7" s="152"/>
      <c r="AP7" s="152"/>
      <c r="AQ7" s="152"/>
      <c r="AR7" s="152"/>
      <c r="AS7" s="152"/>
      <c r="AT7" s="152"/>
      <c r="AU7" s="152"/>
      <c r="AV7" s="152"/>
      <c r="AW7" s="152"/>
      <c r="AX7" s="152"/>
      <c r="AY7" s="152"/>
      <c r="AZ7" s="152"/>
    </row>
    <row r="8" spans="1:53" ht="24" x14ac:dyDescent="0.35">
      <c r="A8" s="150">
        <v>4</v>
      </c>
      <c r="B8" s="151" t="s">
        <v>888</v>
      </c>
      <c r="C8" s="151"/>
      <c r="D8" s="151" t="s">
        <v>1251</v>
      </c>
      <c r="E8" s="151"/>
      <c r="F8" s="152"/>
      <c r="G8" s="153" t="s">
        <v>45</v>
      </c>
      <c r="H8" s="152"/>
      <c r="I8" s="152" t="s">
        <v>45</v>
      </c>
      <c r="J8" s="152" t="s">
        <v>45</v>
      </c>
      <c r="K8" s="152"/>
      <c r="L8" s="152"/>
      <c r="M8" s="152"/>
      <c r="N8" s="152"/>
      <c r="O8" s="154"/>
      <c r="P8" s="154"/>
      <c r="Q8" s="154"/>
      <c r="R8" s="154"/>
      <c r="S8" s="154"/>
      <c r="T8" s="154"/>
      <c r="U8" s="152" t="s">
        <v>856</v>
      </c>
      <c r="V8" s="152" t="s">
        <v>392</v>
      </c>
      <c r="W8" s="153" t="s">
        <v>1252</v>
      </c>
      <c r="X8" s="153" t="s">
        <v>849</v>
      </c>
      <c r="Y8" s="153"/>
      <c r="Z8" s="153"/>
      <c r="AA8" s="153" t="s">
        <v>1253</v>
      </c>
      <c r="AB8" s="153" t="s">
        <v>598</v>
      </c>
      <c r="AC8" s="153"/>
      <c r="AD8" s="153" t="s">
        <v>823</v>
      </c>
      <c r="AE8" s="177">
        <v>38473</v>
      </c>
      <c r="AF8" s="159">
        <v>0.02</v>
      </c>
      <c r="AG8" s="153" t="s">
        <v>1254</v>
      </c>
      <c r="AH8" s="153" t="s">
        <v>1255</v>
      </c>
      <c r="AI8" s="153" t="s">
        <v>982</v>
      </c>
      <c r="AJ8" s="153"/>
      <c r="AK8" s="152" t="s">
        <v>1256</v>
      </c>
      <c r="AL8" s="152"/>
      <c r="AM8" s="152"/>
      <c r="AN8" s="152"/>
      <c r="AO8" s="152" t="s">
        <v>51</v>
      </c>
      <c r="AP8" s="152" t="s">
        <v>1257</v>
      </c>
      <c r="AQ8" s="152" t="s">
        <v>852</v>
      </c>
      <c r="AR8" s="152" t="s">
        <v>606</v>
      </c>
      <c r="AS8" s="152" t="s">
        <v>985</v>
      </c>
      <c r="AT8" s="152" t="s">
        <v>51</v>
      </c>
      <c r="AU8" s="152" t="s">
        <v>75</v>
      </c>
      <c r="AV8" s="152" t="s">
        <v>75</v>
      </c>
      <c r="AW8" s="152" t="s">
        <v>1258</v>
      </c>
      <c r="AX8" s="152" t="s">
        <v>51</v>
      </c>
      <c r="AY8" s="152" t="s">
        <v>1259</v>
      </c>
      <c r="AZ8" s="152" t="s">
        <v>855</v>
      </c>
    </row>
    <row r="9" spans="1:53" ht="84" x14ac:dyDescent="0.35">
      <c r="A9" s="150">
        <v>5</v>
      </c>
      <c r="B9" s="156" t="s">
        <v>830</v>
      </c>
      <c r="C9" s="151"/>
      <c r="D9" s="99" t="s">
        <v>847</v>
      </c>
      <c r="E9" s="151"/>
      <c r="F9" s="152"/>
      <c r="G9" s="153" t="s">
        <v>45</v>
      </c>
      <c r="H9" s="152"/>
      <c r="I9" s="152" t="s">
        <v>45</v>
      </c>
      <c r="J9" s="152"/>
      <c r="K9" s="152"/>
      <c r="L9" s="152" t="s">
        <v>45</v>
      </c>
      <c r="M9" s="152"/>
      <c r="N9" s="152"/>
      <c r="O9" s="154">
        <v>42332</v>
      </c>
      <c r="P9" s="154">
        <v>42332</v>
      </c>
      <c r="Q9" s="154">
        <v>42332</v>
      </c>
      <c r="R9" s="154">
        <v>42332</v>
      </c>
      <c r="S9" s="154">
        <v>42332</v>
      </c>
      <c r="T9" s="154"/>
      <c r="U9" s="152" t="s">
        <v>856</v>
      </c>
      <c r="V9" s="152" t="s">
        <v>437</v>
      </c>
      <c r="W9" s="153" t="s">
        <v>848</v>
      </c>
      <c r="X9" s="153" t="s">
        <v>849</v>
      </c>
      <c r="Y9" s="153" t="s">
        <v>821</v>
      </c>
      <c r="Z9" s="153" t="s">
        <v>821</v>
      </c>
      <c r="AA9" s="153" t="s">
        <v>586</v>
      </c>
      <c r="AB9" s="153" t="s">
        <v>598</v>
      </c>
      <c r="AC9" s="153"/>
      <c r="AD9" s="153" t="s">
        <v>823</v>
      </c>
      <c r="AE9" s="153"/>
      <c r="AF9" s="159">
        <v>4.08</v>
      </c>
      <c r="AG9" s="153" t="s">
        <v>850</v>
      </c>
      <c r="AH9" s="153" t="s">
        <v>851</v>
      </c>
      <c r="AI9" s="153" t="s">
        <v>982</v>
      </c>
      <c r="AJ9" s="153" t="s">
        <v>51</v>
      </c>
      <c r="AK9" s="152"/>
      <c r="AL9" s="152"/>
      <c r="AM9" s="152"/>
      <c r="AN9" s="152"/>
      <c r="AO9" s="152" t="s">
        <v>51</v>
      </c>
      <c r="AP9" s="152"/>
      <c r="AQ9" s="152" t="s">
        <v>852</v>
      </c>
      <c r="AR9" s="152" t="s">
        <v>996</v>
      </c>
      <c r="AS9" s="152" t="s">
        <v>985</v>
      </c>
      <c r="AT9" s="152"/>
      <c r="AU9" s="152" t="s">
        <v>76</v>
      </c>
      <c r="AV9" s="152" t="s">
        <v>76</v>
      </c>
      <c r="AW9" s="152" t="s">
        <v>853</v>
      </c>
      <c r="AX9" s="152" t="s">
        <v>853</v>
      </c>
      <c r="AY9" s="152" t="s">
        <v>854</v>
      </c>
      <c r="AZ9" s="152" t="s">
        <v>855</v>
      </c>
    </row>
    <row r="10" spans="1:53" ht="24" x14ac:dyDescent="0.35">
      <c r="A10" s="150">
        <v>6</v>
      </c>
      <c r="B10" s="151" t="s">
        <v>1388</v>
      </c>
      <c r="C10" s="152"/>
      <c r="D10" s="152" t="s">
        <v>1389</v>
      </c>
      <c r="E10" s="152"/>
      <c r="F10" s="152"/>
      <c r="G10" s="153" t="s">
        <v>46</v>
      </c>
      <c r="H10" s="152"/>
      <c r="I10" s="152" t="s">
        <v>45</v>
      </c>
      <c r="J10" s="152"/>
      <c r="K10" s="152"/>
      <c r="L10" s="152"/>
      <c r="M10" s="152"/>
      <c r="N10" s="152" t="s">
        <v>1358</v>
      </c>
      <c r="O10" s="154">
        <v>38473</v>
      </c>
      <c r="P10" s="154">
        <v>38473</v>
      </c>
      <c r="Q10" s="154">
        <v>38473</v>
      </c>
      <c r="R10" s="154">
        <v>38473</v>
      </c>
      <c r="S10" s="154">
        <v>38473</v>
      </c>
      <c r="T10" s="154"/>
      <c r="U10" s="152" t="s">
        <v>856</v>
      </c>
      <c r="V10" s="152" t="s">
        <v>360</v>
      </c>
      <c r="W10" s="153" t="s">
        <v>1390</v>
      </c>
      <c r="X10" s="153" t="s">
        <v>849</v>
      </c>
      <c r="Y10" s="153" t="s">
        <v>821</v>
      </c>
      <c r="Z10" s="153" t="s">
        <v>821</v>
      </c>
      <c r="AA10" s="153" t="s">
        <v>586</v>
      </c>
      <c r="AB10" s="153" t="s">
        <v>598</v>
      </c>
      <c r="AC10" s="153"/>
      <c r="AD10" s="153" t="s">
        <v>823</v>
      </c>
      <c r="AE10" s="177">
        <v>38473</v>
      </c>
      <c r="AF10" s="159">
        <v>0.02</v>
      </c>
      <c r="AG10" s="153" t="s">
        <v>1391</v>
      </c>
      <c r="AH10" s="153" t="s">
        <v>981</v>
      </c>
      <c r="AI10" s="153" t="s">
        <v>982</v>
      </c>
      <c r="AJ10" s="153" t="s">
        <v>983</v>
      </c>
      <c r="AK10" s="152" t="s">
        <v>1392</v>
      </c>
      <c r="AL10" s="152"/>
      <c r="AM10" s="152"/>
      <c r="AN10" s="152"/>
      <c r="AO10" s="152" t="s">
        <v>51</v>
      </c>
      <c r="AP10" s="152"/>
      <c r="AQ10" s="152" t="s">
        <v>46</v>
      </c>
      <c r="AR10" s="152" t="s">
        <v>606</v>
      </c>
      <c r="AS10" s="152" t="s">
        <v>985</v>
      </c>
      <c r="AT10" s="152" t="s">
        <v>51</v>
      </c>
      <c r="AU10" s="152" t="s">
        <v>1393</v>
      </c>
      <c r="AV10" s="152" t="s">
        <v>1315</v>
      </c>
      <c r="AW10" s="152" t="s">
        <v>1258</v>
      </c>
      <c r="AX10" s="152" t="s">
        <v>51</v>
      </c>
      <c r="AY10" s="152" t="s">
        <v>1394</v>
      </c>
      <c r="AZ10" s="152" t="s">
        <v>1394</v>
      </c>
    </row>
    <row r="11" spans="1:53" ht="132" x14ac:dyDescent="0.35">
      <c r="A11" s="150">
        <v>7</v>
      </c>
      <c r="B11" s="156" t="s">
        <v>826</v>
      </c>
      <c r="C11" s="151"/>
      <c r="D11" s="151" t="s">
        <v>978</v>
      </c>
      <c r="E11" s="151"/>
      <c r="F11" s="157" t="s">
        <v>979</v>
      </c>
      <c r="G11" s="153" t="s">
        <v>839</v>
      </c>
      <c r="H11" s="152" t="s">
        <v>970</v>
      </c>
      <c r="I11" s="152" t="s">
        <v>45</v>
      </c>
      <c r="J11" s="152" t="s">
        <v>980</v>
      </c>
      <c r="K11" s="152"/>
      <c r="L11" s="152" t="s">
        <v>839</v>
      </c>
      <c r="M11" s="152"/>
      <c r="N11" s="152"/>
      <c r="O11" s="154">
        <v>34700</v>
      </c>
      <c r="P11" s="154">
        <v>34700</v>
      </c>
      <c r="Q11" s="154">
        <v>34700</v>
      </c>
      <c r="R11" s="154">
        <v>34700</v>
      </c>
      <c r="S11" s="154">
        <v>34700</v>
      </c>
      <c r="T11" s="154"/>
      <c r="U11" s="152" t="s">
        <v>856</v>
      </c>
      <c r="V11" s="152" t="s">
        <v>392</v>
      </c>
      <c r="W11" s="153" t="s">
        <v>965</v>
      </c>
      <c r="X11" s="153" t="s">
        <v>849</v>
      </c>
      <c r="Y11" s="153" t="s">
        <v>821</v>
      </c>
      <c r="Z11" s="153" t="s">
        <v>821</v>
      </c>
      <c r="AA11" s="153" t="s">
        <v>586</v>
      </c>
      <c r="AB11" s="153" t="s">
        <v>598</v>
      </c>
      <c r="AC11" s="153"/>
      <c r="AD11" s="153" t="s">
        <v>823</v>
      </c>
      <c r="AE11" s="177">
        <v>34820</v>
      </c>
      <c r="AF11" s="159">
        <v>7.5</v>
      </c>
      <c r="AG11" s="153" t="s">
        <v>988</v>
      </c>
      <c r="AH11" s="153" t="s">
        <v>981</v>
      </c>
      <c r="AI11" s="153" t="s">
        <v>982</v>
      </c>
      <c r="AJ11" s="153" t="s">
        <v>983</v>
      </c>
      <c r="AK11" s="152"/>
      <c r="AL11" s="152"/>
      <c r="AM11" s="152"/>
      <c r="AN11" s="152"/>
      <c r="AO11" s="152" t="s">
        <v>51</v>
      </c>
      <c r="AP11" s="152"/>
      <c r="AQ11" s="152" t="s">
        <v>852</v>
      </c>
      <c r="AR11" s="152" t="s">
        <v>996</v>
      </c>
      <c r="AS11" s="152" t="s">
        <v>985</v>
      </c>
      <c r="AT11" s="152" t="s">
        <v>51</v>
      </c>
      <c r="AU11" s="152" t="s">
        <v>989</v>
      </c>
      <c r="AV11" s="152" t="s">
        <v>76</v>
      </c>
      <c r="AW11" s="152"/>
      <c r="AX11" s="152"/>
      <c r="AY11" s="152"/>
      <c r="AZ11" s="152"/>
    </row>
    <row r="12" spans="1:53" ht="96" x14ac:dyDescent="0.35">
      <c r="A12" s="150">
        <v>8</v>
      </c>
      <c r="B12" s="151" t="s">
        <v>916</v>
      </c>
      <c r="C12" s="151"/>
      <c r="D12" s="151" t="s">
        <v>986</v>
      </c>
      <c r="E12" s="151"/>
      <c r="F12" s="152"/>
      <c r="G12" s="153" t="s">
        <v>947</v>
      </c>
      <c r="H12" s="152" t="s">
        <v>38</v>
      </c>
      <c r="I12" s="152" t="s">
        <v>38</v>
      </c>
      <c r="J12" s="152"/>
      <c r="K12" s="152"/>
      <c r="L12" s="152"/>
      <c r="M12" s="152"/>
      <c r="N12" s="152"/>
      <c r="O12" s="154"/>
      <c r="P12" s="154"/>
      <c r="Q12" s="154"/>
      <c r="R12" s="154"/>
      <c r="S12" s="154"/>
      <c r="T12" s="154"/>
      <c r="U12" s="152"/>
      <c r="V12" s="152"/>
      <c r="W12" s="152"/>
      <c r="X12" s="152"/>
      <c r="Y12" s="152"/>
      <c r="Z12" s="152"/>
      <c r="AA12" s="152"/>
      <c r="AB12" s="152"/>
      <c r="AC12" s="152"/>
      <c r="AD12" s="152"/>
      <c r="AE12" s="152"/>
      <c r="AF12" s="155"/>
      <c r="AG12" s="152"/>
      <c r="AH12" s="152"/>
      <c r="AI12" s="152"/>
      <c r="AJ12" s="152"/>
      <c r="AK12" s="152"/>
      <c r="AL12" s="152"/>
      <c r="AM12" s="152"/>
      <c r="AN12" s="152"/>
      <c r="AO12" s="152"/>
      <c r="AP12" s="152"/>
      <c r="AQ12" s="152"/>
      <c r="AR12" s="152"/>
      <c r="AS12" s="152"/>
      <c r="AT12" s="152"/>
      <c r="AU12" s="152"/>
      <c r="AV12" s="152"/>
      <c r="AW12" s="152"/>
      <c r="AX12" s="152"/>
      <c r="AY12" s="152"/>
      <c r="AZ12" s="152"/>
    </row>
    <row r="13" spans="1:53" ht="108" x14ac:dyDescent="0.35">
      <c r="A13" s="150">
        <v>9</v>
      </c>
      <c r="B13" s="151" t="s">
        <v>1447</v>
      </c>
      <c r="C13" s="152"/>
      <c r="D13" s="153" t="s">
        <v>1448</v>
      </c>
      <c r="E13" s="153" t="s">
        <v>1449</v>
      </c>
      <c r="F13" s="153" t="s">
        <v>1450</v>
      </c>
      <c r="G13" s="153" t="s">
        <v>38</v>
      </c>
      <c r="H13" s="152"/>
      <c r="I13" s="152" t="s">
        <v>38</v>
      </c>
      <c r="J13" s="152" t="s">
        <v>1451</v>
      </c>
      <c r="K13" s="152"/>
      <c r="L13" s="152" t="s">
        <v>38</v>
      </c>
      <c r="M13" s="152"/>
      <c r="N13" s="152">
        <v>2017</v>
      </c>
      <c r="O13" s="154">
        <v>43000</v>
      </c>
      <c r="P13" s="154">
        <v>43000</v>
      </c>
      <c r="Q13" s="154">
        <v>43000</v>
      </c>
      <c r="R13" s="154">
        <v>44286</v>
      </c>
      <c r="S13" s="154">
        <v>43000</v>
      </c>
      <c r="T13" s="154"/>
      <c r="U13" s="152" t="s">
        <v>856</v>
      </c>
      <c r="V13" s="152" t="s">
        <v>449</v>
      </c>
      <c r="W13" s="153" t="s">
        <v>1452</v>
      </c>
      <c r="X13" s="152" t="s">
        <v>849</v>
      </c>
      <c r="Y13" s="152" t="s">
        <v>821</v>
      </c>
      <c r="Z13" s="152" t="s">
        <v>821</v>
      </c>
      <c r="AA13" s="152" t="s">
        <v>585</v>
      </c>
      <c r="AB13" s="152" t="s">
        <v>598</v>
      </c>
      <c r="AC13" s="152"/>
      <c r="AD13" s="152" t="s">
        <v>38</v>
      </c>
      <c r="AE13" s="154">
        <v>44286</v>
      </c>
      <c r="AF13" s="155">
        <v>2.8</v>
      </c>
      <c r="AG13" s="152" t="s">
        <v>1453</v>
      </c>
      <c r="AH13" s="152" t="s">
        <v>1454</v>
      </c>
      <c r="AI13" s="152" t="s">
        <v>982</v>
      </c>
      <c r="AJ13" s="152" t="s">
        <v>821</v>
      </c>
      <c r="AK13" s="152"/>
      <c r="AL13" s="152"/>
      <c r="AM13" s="152"/>
      <c r="AN13" s="152"/>
      <c r="AO13" s="152" t="s">
        <v>51</v>
      </c>
      <c r="AP13" s="152"/>
      <c r="AQ13" s="152" t="s">
        <v>38</v>
      </c>
      <c r="AR13" s="152" t="s">
        <v>996</v>
      </c>
      <c r="AS13" s="152" t="s">
        <v>985</v>
      </c>
      <c r="AT13" s="152" t="s">
        <v>51</v>
      </c>
      <c r="AU13" s="152" t="s">
        <v>76</v>
      </c>
      <c r="AV13" s="152" t="s">
        <v>76</v>
      </c>
      <c r="AW13" s="152" t="s">
        <v>1258</v>
      </c>
      <c r="AX13" s="152" t="s">
        <v>51</v>
      </c>
      <c r="AY13" s="152" t="s">
        <v>835</v>
      </c>
      <c r="AZ13" s="152" t="s">
        <v>835</v>
      </c>
    </row>
    <row r="14" spans="1:53" x14ac:dyDescent="0.35">
      <c r="A14" s="150">
        <v>10</v>
      </c>
      <c r="B14" s="151" t="s">
        <v>914</v>
      </c>
      <c r="C14" s="151"/>
      <c r="D14" s="151"/>
      <c r="E14" s="151"/>
      <c r="F14" s="152"/>
      <c r="G14" s="153"/>
      <c r="H14" s="152"/>
      <c r="I14" s="152"/>
      <c r="J14" s="152"/>
      <c r="K14" s="152"/>
      <c r="L14" s="152"/>
      <c r="M14" s="152"/>
      <c r="N14" s="152"/>
      <c r="O14" s="154"/>
      <c r="P14" s="154"/>
      <c r="Q14" s="154"/>
      <c r="R14" s="154"/>
      <c r="S14" s="154"/>
      <c r="T14" s="154"/>
      <c r="U14" s="152"/>
      <c r="V14" s="152"/>
      <c r="W14" s="152"/>
      <c r="X14" s="152"/>
      <c r="Y14" s="152"/>
      <c r="Z14" s="152"/>
      <c r="AA14" s="152"/>
      <c r="AB14" s="152"/>
      <c r="AC14" s="152"/>
      <c r="AD14" s="152"/>
      <c r="AE14" s="152"/>
      <c r="AF14" s="155"/>
      <c r="AG14" s="152"/>
      <c r="AH14" s="152"/>
      <c r="AI14" s="152"/>
      <c r="AJ14" s="152"/>
      <c r="AK14" s="152"/>
      <c r="AL14" s="152"/>
      <c r="AM14" s="152"/>
      <c r="AN14" s="152"/>
      <c r="AO14" s="152"/>
      <c r="AP14" s="152"/>
      <c r="AQ14" s="152"/>
      <c r="AR14" s="152"/>
      <c r="AS14" s="152"/>
      <c r="AT14" s="152"/>
      <c r="AU14" s="152"/>
      <c r="AV14" s="152"/>
      <c r="AW14" s="152"/>
      <c r="AX14" s="152"/>
      <c r="AY14" s="152"/>
      <c r="AZ14" s="152"/>
    </row>
    <row r="15" spans="1:53" ht="24" x14ac:dyDescent="0.35">
      <c r="A15" s="150">
        <v>11</v>
      </c>
      <c r="B15" s="151" t="s">
        <v>879</v>
      </c>
      <c r="C15" s="151"/>
      <c r="D15" s="151" t="s">
        <v>1782</v>
      </c>
      <c r="E15" s="151" t="s">
        <v>1783</v>
      </c>
      <c r="F15" s="152"/>
      <c r="G15" s="153" t="s">
        <v>45</v>
      </c>
      <c r="H15" s="152" t="s">
        <v>1758</v>
      </c>
      <c r="I15" s="152" t="s">
        <v>45</v>
      </c>
      <c r="J15" s="152" t="s">
        <v>45</v>
      </c>
      <c r="K15" s="152" t="s">
        <v>51</v>
      </c>
      <c r="L15" s="152" t="s">
        <v>45</v>
      </c>
      <c r="M15" s="152"/>
      <c r="N15" s="152" t="s">
        <v>1784</v>
      </c>
      <c r="O15" s="154">
        <v>40603</v>
      </c>
      <c r="P15" s="154">
        <v>40603</v>
      </c>
      <c r="Q15" s="154">
        <v>40603</v>
      </c>
      <c r="R15" s="154">
        <v>40603</v>
      </c>
      <c r="S15" s="154">
        <v>40603</v>
      </c>
      <c r="T15" s="154"/>
      <c r="U15" s="152" t="s">
        <v>856</v>
      </c>
      <c r="V15" s="152" t="s">
        <v>360</v>
      </c>
      <c r="W15" s="152" t="s">
        <v>1785</v>
      </c>
      <c r="X15" s="152" t="s">
        <v>849</v>
      </c>
      <c r="Y15" s="152" t="s">
        <v>821</v>
      </c>
      <c r="Z15" s="152" t="s">
        <v>821</v>
      </c>
      <c r="AA15" s="152" t="s">
        <v>586</v>
      </c>
      <c r="AB15" s="152" t="s">
        <v>598</v>
      </c>
      <c r="AC15" s="152"/>
      <c r="AD15" s="152" t="s">
        <v>823</v>
      </c>
      <c r="AE15" s="154">
        <v>40603</v>
      </c>
      <c r="AF15" s="155">
        <v>0.5</v>
      </c>
      <c r="AG15" s="152" t="s">
        <v>1605</v>
      </c>
      <c r="AH15" s="152" t="s">
        <v>1088</v>
      </c>
      <c r="AI15" s="152" t="s">
        <v>982</v>
      </c>
      <c r="AJ15" s="152"/>
      <c r="AK15" s="152"/>
      <c r="AL15" s="152"/>
      <c r="AM15" s="152"/>
      <c r="AN15" s="152"/>
      <c r="AO15" s="152" t="s">
        <v>51</v>
      </c>
      <c r="AP15" s="152"/>
      <c r="AQ15" s="152" t="s">
        <v>852</v>
      </c>
      <c r="AR15" s="152"/>
      <c r="AS15" s="152"/>
      <c r="AT15" s="152"/>
      <c r="AU15" s="152"/>
      <c r="AV15" s="152"/>
      <c r="AW15" s="152"/>
      <c r="AX15" s="152"/>
      <c r="AY15" s="152"/>
      <c r="AZ15" s="152"/>
    </row>
    <row r="16" spans="1:53" ht="24" x14ac:dyDescent="0.35">
      <c r="A16" s="150">
        <v>12</v>
      </c>
      <c r="B16" s="151" t="s">
        <v>907</v>
      </c>
      <c r="C16" s="151"/>
      <c r="D16" s="151"/>
      <c r="E16" s="151"/>
      <c r="F16" s="152"/>
      <c r="G16" s="153" t="s">
        <v>38</v>
      </c>
      <c r="H16" s="152"/>
      <c r="I16" s="152"/>
      <c r="J16" s="152"/>
      <c r="K16" s="152"/>
      <c r="L16" s="152"/>
      <c r="M16" s="152"/>
      <c r="N16" s="152"/>
      <c r="O16" s="154"/>
      <c r="P16" s="154"/>
      <c r="Q16" s="154"/>
      <c r="R16" s="154"/>
      <c r="S16" s="154"/>
      <c r="T16" s="154"/>
      <c r="U16" s="152"/>
      <c r="V16" s="152"/>
      <c r="W16" s="152"/>
      <c r="X16" s="152"/>
      <c r="Y16" s="152"/>
      <c r="Z16" s="152"/>
      <c r="AA16" s="152"/>
      <c r="AB16" s="152"/>
      <c r="AC16" s="152"/>
      <c r="AD16" s="152"/>
      <c r="AE16" s="152"/>
      <c r="AF16" s="155"/>
      <c r="AG16" s="152"/>
      <c r="AH16" s="152"/>
      <c r="AI16" s="152"/>
      <c r="AJ16" s="152"/>
      <c r="AK16" s="152"/>
      <c r="AL16" s="152"/>
      <c r="AM16" s="152"/>
      <c r="AN16" s="152"/>
      <c r="AO16" s="152"/>
      <c r="AP16" s="152"/>
      <c r="AQ16" s="152"/>
      <c r="AR16" s="152"/>
      <c r="AS16" s="152"/>
      <c r="AT16" s="152"/>
      <c r="AU16" s="152"/>
      <c r="AV16" s="152"/>
      <c r="AW16" s="152"/>
      <c r="AX16" s="152"/>
      <c r="AY16" s="152"/>
      <c r="AZ16" s="152"/>
    </row>
    <row r="17" spans="1:52" x14ac:dyDescent="0.35">
      <c r="A17" s="150">
        <v>13</v>
      </c>
      <c r="B17" s="151" t="s">
        <v>897</v>
      </c>
      <c r="C17" s="151"/>
      <c r="D17" s="151"/>
      <c r="E17" s="151"/>
      <c r="F17" s="152"/>
      <c r="G17" s="153"/>
      <c r="H17" s="152"/>
      <c r="I17" s="152"/>
      <c r="J17" s="152"/>
      <c r="K17" s="152"/>
      <c r="L17" s="152"/>
      <c r="M17" s="152"/>
      <c r="N17" s="152"/>
      <c r="O17" s="154"/>
      <c r="P17" s="154"/>
      <c r="Q17" s="154"/>
      <c r="R17" s="154"/>
      <c r="S17" s="154"/>
      <c r="T17" s="154"/>
      <c r="U17" s="152"/>
      <c r="V17" s="152"/>
      <c r="W17" s="152"/>
      <c r="X17" s="152"/>
      <c r="Y17" s="152"/>
      <c r="Z17" s="152"/>
      <c r="AA17" s="152"/>
      <c r="AB17" s="152"/>
      <c r="AC17" s="152"/>
      <c r="AD17" s="152"/>
      <c r="AE17" s="152"/>
      <c r="AF17" s="155"/>
      <c r="AG17" s="152"/>
      <c r="AH17" s="152"/>
      <c r="AI17" s="152"/>
      <c r="AJ17" s="152"/>
      <c r="AK17" s="152"/>
      <c r="AL17" s="152"/>
      <c r="AM17" s="152"/>
      <c r="AN17" s="152"/>
      <c r="AO17" s="152"/>
      <c r="AP17" s="152"/>
      <c r="AQ17" s="152"/>
      <c r="AR17" s="152"/>
      <c r="AS17" s="152"/>
      <c r="AT17" s="152"/>
      <c r="AU17" s="152"/>
      <c r="AV17" s="152"/>
      <c r="AW17" s="152"/>
      <c r="AX17" s="152"/>
      <c r="AY17" s="152"/>
      <c r="AZ17" s="152"/>
    </row>
    <row r="18" spans="1:52" x14ac:dyDescent="0.35">
      <c r="A18" s="150">
        <v>14</v>
      </c>
      <c r="B18" s="151" t="s">
        <v>880</v>
      </c>
      <c r="C18" s="151"/>
      <c r="D18" s="151"/>
      <c r="E18" s="151"/>
      <c r="F18" s="152"/>
      <c r="G18" s="153"/>
      <c r="H18" s="152"/>
      <c r="I18" s="152"/>
      <c r="J18" s="152"/>
      <c r="K18" s="152"/>
      <c r="L18" s="152"/>
      <c r="M18" s="152"/>
      <c r="N18" s="152"/>
      <c r="O18" s="154"/>
      <c r="P18" s="154"/>
      <c r="Q18" s="154"/>
      <c r="R18" s="154"/>
      <c r="S18" s="154"/>
      <c r="T18" s="154"/>
      <c r="U18" s="152"/>
      <c r="V18" s="152"/>
      <c r="W18" s="152"/>
      <c r="X18" s="152"/>
      <c r="Y18" s="152"/>
      <c r="Z18" s="152"/>
      <c r="AA18" s="152"/>
      <c r="AB18" s="152"/>
      <c r="AC18" s="152"/>
      <c r="AD18" s="152"/>
      <c r="AE18" s="152"/>
      <c r="AF18" s="155"/>
      <c r="AG18" s="152"/>
      <c r="AH18" s="152"/>
      <c r="AI18" s="152"/>
      <c r="AJ18" s="152"/>
      <c r="AK18" s="152"/>
      <c r="AL18" s="152"/>
      <c r="AM18" s="152"/>
      <c r="AN18" s="152"/>
      <c r="AO18" s="152"/>
      <c r="AP18" s="152"/>
      <c r="AQ18" s="152"/>
      <c r="AR18" s="152"/>
      <c r="AS18" s="152"/>
      <c r="AT18" s="152"/>
      <c r="AU18" s="152"/>
      <c r="AV18" s="152"/>
      <c r="AW18" s="152"/>
      <c r="AX18" s="152"/>
      <c r="AY18" s="152"/>
      <c r="AZ18" s="152"/>
    </row>
    <row r="19" spans="1:52" x14ac:dyDescent="0.35">
      <c r="A19" s="150">
        <v>15</v>
      </c>
      <c r="B19" s="151" t="s">
        <v>889</v>
      </c>
      <c r="C19" s="151"/>
      <c r="D19" s="151"/>
      <c r="E19" s="151"/>
      <c r="F19" s="152"/>
      <c r="G19" s="153"/>
      <c r="H19" s="152"/>
      <c r="I19" s="152"/>
      <c r="J19" s="152"/>
      <c r="K19" s="152"/>
      <c r="L19" s="152"/>
      <c r="M19" s="152"/>
      <c r="N19" s="152"/>
      <c r="O19" s="154"/>
      <c r="P19" s="154"/>
      <c r="Q19" s="154"/>
      <c r="R19" s="154"/>
      <c r="S19" s="154"/>
      <c r="T19" s="154"/>
      <c r="U19" s="152"/>
      <c r="V19" s="152"/>
      <c r="W19" s="152"/>
      <c r="X19" s="152"/>
      <c r="Y19" s="152"/>
      <c r="Z19" s="152"/>
      <c r="AA19" s="152"/>
      <c r="AB19" s="152"/>
      <c r="AC19" s="152"/>
      <c r="AD19" s="152"/>
      <c r="AE19" s="152"/>
      <c r="AF19" s="155"/>
      <c r="AG19" s="152"/>
      <c r="AH19" s="152"/>
      <c r="AI19" s="152"/>
      <c r="AJ19" s="152"/>
      <c r="AK19" s="152"/>
      <c r="AL19" s="152"/>
      <c r="AM19" s="152"/>
      <c r="AN19" s="152"/>
      <c r="AO19" s="152"/>
      <c r="AP19" s="152"/>
      <c r="AQ19" s="152"/>
      <c r="AR19" s="152"/>
      <c r="AS19" s="152"/>
      <c r="AT19" s="152"/>
      <c r="AU19" s="152"/>
      <c r="AV19" s="152"/>
      <c r="AW19" s="152"/>
      <c r="AX19" s="152"/>
      <c r="AY19" s="152"/>
      <c r="AZ19" s="152"/>
    </row>
    <row r="20" spans="1:52" x14ac:dyDescent="0.35">
      <c r="A20" s="150">
        <v>16</v>
      </c>
      <c r="B20" s="151" t="s">
        <v>890</v>
      </c>
      <c r="C20" s="151"/>
      <c r="D20" s="151"/>
      <c r="E20" s="151"/>
      <c r="F20" s="152"/>
      <c r="G20" s="153"/>
      <c r="H20" s="152"/>
      <c r="I20" s="152"/>
      <c r="J20" s="152"/>
      <c r="K20" s="152"/>
      <c r="L20" s="152"/>
      <c r="M20" s="152"/>
      <c r="N20" s="152"/>
      <c r="O20" s="154"/>
      <c r="P20" s="154"/>
      <c r="Q20" s="154"/>
      <c r="R20" s="154"/>
      <c r="S20" s="154"/>
      <c r="T20" s="154"/>
      <c r="U20" s="152"/>
      <c r="V20" s="152"/>
      <c r="W20" s="152"/>
      <c r="X20" s="152"/>
      <c r="Y20" s="152"/>
      <c r="Z20" s="152"/>
      <c r="AA20" s="152"/>
      <c r="AB20" s="152"/>
      <c r="AC20" s="152"/>
      <c r="AD20" s="152"/>
      <c r="AE20" s="152"/>
      <c r="AF20" s="155"/>
      <c r="AG20" s="152"/>
      <c r="AH20" s="152"/>
      <c r="AI20" s="152"/>
      <c r="AJ20" s="152"/>
      <c r="AK20" s="152"/>
      <c r="AL20" s="152"/>
      <c r="AM20" s="152"/>
      <c r="AN20" s="152"/>
      <c r="AO20" s="152"/>
      <c r="AP20" s="152"/>
      <c r="AQ20" s="152"/>
      <c r="AR20" s="152"/>
      <c r="AS20" s="152"/>
      <c r="AT20" s="152"/>
      <c r="AU20" s="152"/>
      <c r="AV20" s="152"/>
      <c r="AW20" s="152"/>
      <c r="AX20" s="152"/>
      <c r="AY20" s="152"/>
      <c r="AZ20" s="152"/>
    </row>
    <row r="21" spans="1:52" ht="36" x14ac:dyDescent="0.35">
      <c r="A21" s="150">
        <v>17</v>
      </c>
      <c r="B21" s="151" t="s">
        <v>891</v>
      </c>
      <c r="C21" s="151"/>
      <c r="D21" s="151" t="s">
        <v>1262</v>
      </c>
      <c r="E21" s="151"/>
      <c r="F21" s="152"/>
      <c r="G21" s="153" t="s">
        <v>35</v>
      </c>
      <c r="H21" s="152"/>
      <c r="I21" s="152" t="s">
        <v>45</v>
      </c>
      <c r="J21" s="152" t="s">
        <v>1263</v>
      </c>
      <c r="K21" s="152"/>
      <c r="L21" s="152"/>
      <c r="M21" s="152"/>
      <c r="N21" s="152"/>
      <c r="O21" s="154">
        <v>38473</v>
      </c>
      <c r="P21" s="154"/>
      <c r="Q21" s="154"/>
      <c r="R21" s="154"/>
      <c r="S21" s="154">
        <v>38887</v>
      </c>
      <c r="T21" s="154"/>
      <c r="U21" s="152" t="s">
        <v>856</v>
      </c>
      <c r="V21" s="152" t="s">
        <v>445</v>
      </c>
      <c r="W21" s="152" t="s">
        <v>1268</v>
      </c>
      <c r="X21" s="152" t="s">
        <v>849</v>
      </c>
      <c r="Y21" s="152"/>
      <c r="Z21" s="152"/>
      <c r="AA21" s="152" t="s">
        <v>586</v>
      </c>
      <c r="AB21" s="152" t="s">
        <v>598</v>
      </c>
      <c r="AC21" s="152"/>
      <c r="AD21" s="152" t="s">
        <v>823</v>
      </c>
      <c r="AE21" s="154">
        <v>38887</v>
      </c>
      <c r="AF21" s="155">
        <v>8.5299999999999994</v>
      </c>
      <c r="AG21" s="152" t="s">
        <v>1264</v>
      </c>
      <c r="AH21" s="152" t="s">
        <v>1265</v>
      </c>
      <c r="AI21" s="152" t="s">
        <v>982</v>
      </c>
      <c r="AJ21" s="152"/>
      <c r="AK21" s="152"/>
      <c r="AL21" s="152"/>
      <c r="AM21" s="152"/>
      <c r="AN21" s="152"/>
      <c r="AO21" s="152" t="s">
        <v>51</v>
      </c>
      <c r="AP21" s="152"/>
      <c r="AQ21" s="152" t="s">
        <v>1263</v>
      </c>
      <c r="AR21" s="152" t="s">
        <v>996</v>
      </c>
      <c r="AS21" s="152" t="s">
        <v>985</v>
      </c>
      <c r="AT21" s="152" t="s">
        <v>51</v>
      </c>
      <c r="AU21" s="152" t="s">
        <v>76</v>
      </c>
      <c r="AV21" s="152" t="s">
        <v>76</v>
      </c>
      <c r="AW21" s="152" t="s">
        <v>51</v>
      </c>
      <c r="AX21" s="152" t="s">
        <v>51</v>
      </c>
      <c r="AY21" s="152" t="s">
        <v>1266</v>
      </c>
      <c r="AZ21" s="152" t="s">
        <v>1266</v>
      </c>
    </row>
    <row r="22" spans="1:52" x14ac:dyDescent="0.35">
      <c r="A22" s="150">
        <v>18</v>
      </c>
      <c r="B22" s="151" t="s">
        <v>926</v>
      </c>
      <c r="C22" s="151"/>
      <c r="D22" s="151"/>
      <c r="E22" s="151"/>
      <c r="F22" s="152"/>
      <c r="G22" s="153"/>
      <c r="H22" s="152"/>
      <c r="I22" s="152"/>
      <c r="J22" s="152"/>
      <c r="K22" s="152"/>
      <c r="L22" s="152"/>
      <c r="M22" s="152"/>
      <c r="N22" s="152"/>
      <c r="O22" s="154"/>
      <c r="P22" s="154"/>
      <c r="Q22" s="154"/>
      <c r="R22" s="154"/>
      <c r="S22" s="154"/>
      <c r="T22" s="154"/>
      <c r="U22" s="152"/>
      <c r="V22" s="152"/>
      <c r="W22" s="152"/>
      <c r="X22" s="152"/>
      <c r="Y22" s="152"/>
      <c r="Z22" s="152"/>
      <c r="AA22" s="152"/>
      <c r="AB22" s="152"/>
      <c r="AC22" s="152"/>
      <c r="AD22" s="152"/>
      <c r="AE22" s="152"/>
      <c r="AF22" s="155"/>
      <c r="AG22" s="152"/>
      <c r="AH22" s="152"/>
      <c r="AI22" s="152"/>
      <c r="AJ22" s="152"/>
      <c r="AK22" s="152"/>
      <c r="AL22" s="152"/>
      <c r="AM22" s="152"/>
      <c r="AN22" s="152"/>
      <c r="AO22" s="152"/>
      <c r="AP22" s="152"/>
      <c r="AQ22" s="152"/>
      <c r="AR22" s="152"/>
      <c r="AS22" s="152"/>
      <c r="AT22" s="152"/>
      <c r="AU22" s="152"/>
      <c r="AV22" s="152"/>
      <c r="AW22" s="152"/>
      <c r="AX22" s="152"/>
      <c r="AY22" s="152"/>
      <c r="AZ22" s="152"/>
    </row>
    <row r="23" spans="1:52" ht="36" x14ac:dyDescent="0.35">
      <c r="A23" s="150">
        <v>19</v>
      </c>
      <c r="B23" s="151" t="s">
        <v>1304</v>
      </c>
      <c r="C23" s="151"/>
      <c r="D23" s="151" t="s">
        <v>1366</v>
      </c>
      <c r="E23" s="151"/>
      <c r="F23" s="157" t="s">
        <v>979</v>
      </c>
      <c r="G23" s="153" t="s">
        <v>839</v>
      </c>
      <c r="H23" s="152" t="s">
        <v>970</v>
      </c>
      <c r="I23" s="152" t="s">
        <v>45</v>
      </c>
      <c r="J23" s="152" t="s">
        <v>980</v>
      </c>
      <c r="K23" s="152" t="s">
        <v>51</v>
      </c>
      <c r="L23" s="152" t="s">
        <v>839</v>
      </c>
      <c r="M23" s="152"/>
      <c r="N23" s="152" t="s">
        <v>1367</v>
      </c>
      <c r="O23" s="154">
        <v>34820</v>
      </c>
      <c r="P23" s="154">
        <v>34820</v>
      </c>
      <c r="Q23" s="154">
        <v>34700</v>
      </c>
      <c r="R23" s="154">
        <v>34700</v>
      </c>
      <c r="S23" s="154">
        <v>34700</v>
      </c>
      <c r="T23" s="154"/>
      <c r="U23" s="152" t="s">
        <v>856</v>
      </c>
      <c r="V23" s="152" t="s">
        <v>385</v>
      </c>
      <c r="W23" s="152" t="s">
        <v>1368</v>
      </c>
      <c r="X23" s="152" t="s">
        <v>849</v>
      </c>
      <c r="Y23" s="152" t="s">
        <v>821</v>
      </c>
      <c r="Z23" s="152" t="s">
        <v>821</v>
      </c>
      <c r="AA23" s="152" t="s">
        <v>586</v>
      </c>
      <c r="AB23" s="152" t="s">
        <v>598</v>
      </c>
      <c r="AC23" s="152" t="s">
        <v>821</v>
      </c>
      <c r="AD23" s="152" t="s">
        <v>823</v>
      </c>
      <c r="AE23" s="154">
        <v>34820</v>
      </c>
      <c r="AF23" s="155">
        <v>10.5</v>
      </c>
      <c r="AG23" s="152" t="s">
        <v>1369</v>
      </c>
      <c r="AH23" s="152" t="s">
        <v>1088</v>
      </c>
      <c r="AI23" s="152" t="s">
        <v>982</v>
      </c>
      <c r="AJ23" s="152"/>
      <c r="AK23" s="152"/>
      <c r="AL23" s="152"/>
      <c r="AM23" s="152"/>
      <c r="AN23" s="152"/>
      <c r="AO23" s="152" t="s">
        <v>51</v>
      </c>
      <c r="AP23" s="152"/>
      <c r="AQ23" s="152" t="s">
        <v>852</v>
      </c>
      <c r="AR23" s="152" t="s">
        <v>996</v>
      </c>
      <c r="AS23" s="152" t="s">
        <v>985</v>
      </c>
      <c r="AT23" s="152" t="s">
        <v>51</v>
      </c>
      <c r="AU23" s="152" t="s">
        <v>76</v>
      </c>
      <c r="AV23" s="152" t="s">
        <v>76</v>
      </c>
      <c r="AW23" s="152" t="s">
        <v>51</v>
      </c>
      <c r="AX23" s="152" t="s">
        <v>51</v>
      </c>
      <c r="AY23" s="152" t="s">
        <v>51</v>
      </c>
      <c r="AZ23" s="152" t="s">
        <v>51</v>
      </c>
    </row>
    <row r="24" spans="1:52" ht="84" x14ac:dyDescent="0.35">
      <c r="A24" s="150">
        <v>20</v>
      </c>
      <c r="B24" s="151" t="s">
        <v>1243</v>
      </c>
      <c r="C24" s="151" t="s">
        <v>900</v>
      </c>
      <c r="D24" s="151" t="s">
        <v>1244</v>
      </c>
      <c r="E24" s="151" t="s">
        <v>1245</v>
      </c>
      <c r="F24" s="152"/>
      <c r="G24" s="153"/>
      <c r="H24" s="152" t="s">
        <v>1758</v>
      </c>
      <c r="I24" s="152" t="s">
        <v>1758</v>
      </c>
      <c r="J24" s="152"/>
      <c r="K24" s="152"/>
      <c r="L24" s="152"/>
      <c r="M24" s="152"/>
      <c r="N24" s="152"/>
      <c r="O24" s="154"/>
      <c r="P24" s="154"/>
      <c r="Q24" s="154"/>
      <c r="R24" s="154"/>
      <c r="S24" s="154"/>
      <c r="T24" s="154"/>
      <c r="U24" s="152"/>
      <c r="V24" s="152"/>
      <c r="W24" s="152"/>
      <c r="X24" s="152"/>
      <c r="Y24" s="152"/>
      <c r="Z24" s="152"/>
      <c r="AA24" s="152"/>
      <c r="AB24" s="152"/>
      <c r="AC24" s="152"/>
      <c r="AD24" s="152"/>
      <c r="AE24" s="152"/>
      <c r="AF24" s="155"/>
      <c r="AG24" s="152"/>
      <c r="AH24" s="152"/>
      <c r="AI24" s="152"/>
      <c r="AJ24" s="152"/>
      <c r="AK24" s="152"/>
      <c r="AL24" s="152"/>
      <c r="AM24" s="152"/>
      <c r="AN24" s="152"/>
      <c r="AO24" s="152"/>
      <c r="AP24" s="152"/>
      <c r="AQ24" s="152"/>
      <c r="AR24" s="152"/>
      <c r="AS24" s="152"/>
      <c r="AT24" s="152"/>
      <c r="AU24" s="152"/>
      <c r="AV24" s="152"/>
      <c r="AW24" s="152"/>
      <c r="AX24" s="152"/>
      <c r="AY24" s="152"/>
      <c r="AZ24" s="152"/>
    </row>
    <row r="25" spans="1:52" ht="24" x14ac:dyDescent="0.35">
      <c r="A25" s="150">
        <v>21</v>
      </c>
      <c r="B25" s="151" t="s">
        <v>1773</v>
      </c>
      <c r="C25" s="151" t="s">
        <v>1270</v>
      </c>
      <c r="D25" s="151" t="s">
        <v>1271</v>
      </c>
      <c r="E25" s="188"/>
      <c r="F25" s="152"/>
      <c r="G25" s="153" t="s">
        <v>45</v>
      </c>
      <c r="H25" s="152" t="s">
        <v>1758</v>
      </c>
      <c r="I25" s="152" t="s">
        <v>45</v>
      </c>
      <c r="J25" s="152"/>
      <c r="K25" s="152"/>
      <c r="L25" s="152" t="s">
        <v>45</v>
      </c>
      <c r="M25" s="152" t="s">
        <v>1759</v>
      </c>
      <c r="N25" s="152" t="s">
        <v>1272</v>
      </c>
      <c r="O25" s="154"/>
      <c r="P25" s="154"/>
      <c r="Q25" s="154"/>
      <c r="R25" s="154"/>
      <c r="S25" s="154">
        <v>38887</v>
      </c>
      <c r="T25" s="154"/>
      <c r="U25" s="152" t="s">
        <v>856</v>
      </c>
      <c r="V25" s="152" t="s">
        <v>360</v>
      </c>
      <c r="W25" s="153" t="s">
        <v>1277</v>
      </c>
      <c r="X25" s="152" t="s">
        <v>849</v>
      </c>
      <c r="Y25" s="152"/>
      <c r="Z25" s="152"/>
      <c r="AA25" s="152" t="s">
        <v>586</v>
      </c>
      <c r="AB25" s="152" t="s">
        <v>598</v>
      </c>
      <c r="AC25" s="152"/>
      <c r="AD25" s="152" t="s">
        <v>823</v>
      </c>
      <c r="AE25" s="154">
        <v>38887</v>
      </c>
      <c r="AF25" s="155">
        <v>0.55000000000000004</v>
      </c>
      <c r="AG25" s="152" t="s">
        <v>1273</v>
      </c>
      <c r="AH25" s="152" t="s">
        <v>851</v>
      </c>
      <c r="AI25" s="152" t="s">
        <v>982</v>
      </c>
      <c r="AJ25" s="152"/>
      <c r="AK25" s="152"/>
      <c r="AL25" s="152"/>
      <c r="AM25" s="152"/>
      <c r="AN25" s="152"/>
      <c r="AO25" s="152" t="s">
        <v>51</v>
      </c>
      <c r="AP25" s="152"/>
      <c r="AQ25" s="152"/>
      <c r="AR25" s="152" t="s">
        <v>606</v>
      </c>
      <c r="AS25" s="152" t="s">
        <v>1091</v>
      </c>
      <c r="AT25" s="152" t="s">
        <v>1274</v>
      </c>
      <c r="AU25" s="152" t="s">
        <v>76</v>
      </c>
      <c r="AV25" s="152" t="s">
        <v>76</v>
      </c>
      <c r="AW25" s="152" t="s">
        <v>1258</v>
      </c>
      <c r="AX25" s="152" t="s">
        <v>1275</v>
      </c>
      <c r="AY25" s="152" t="s">
        <v>1276</v>
      </c>
      <c r="AZ25" s="152" t="s">
        <v>1276</v>
      </c>
    </row>
    <row r="26" spans="1:52" ht="36" x14ac:dyDescent="0.35">
      <c r="A26" s="150"/>
      <c r="B26" s="151" t="s">
        <v>1774</v>
      </c>
      <c r="C26" s="151" t="s">
        <v>1775</v>
      </c>
      <c r="D26" s="151" t="s">
        <v>1776</v>
      </c>
      <c r="E26" s="151" t="s">
        <v>1780</v>
      </c>
      <c r="F26" s="152"/>
      <c r="G26" s="153" t="s">
        <v>45</v>
      </c>
      <c r="H26" s="152" t="s">
        <v>1758</v>
      </c>
      <c r="I26" s="152" t="s">
        <v>45</v>
      </c>
      <c r="J26" s="152" t="s">
        <v>45</v>
      </c>
      <c r="K26" s="152"/>
      <c r="L26" s="152" t="s">
        <v>45</v>
      </c>
      <c r="M26" s="152"/>
      <c r="N26" s="152" t="s">
        <v>1777</v>
      </c>
      <c r="O26" s="154">
        <v>40603</v>
      </c>
      <c r="P26" s="154">
        <v>40603</v>
      </c>
      <c r="Q26" s="154">
        <v>40603</v>
      </c>
      <c r="R26" s="154">
        <v>40603</v>
      </c>
      <c r="S26" s="154">
        <v>40603</v>
      </c>
      <c r="T26" s="154"/>
      <c r="U26" s="152" t="s">
        <v>856</v>
      </c>
      <c r="V26" s="152" t="s">
        <v>360</v>
      </c>
      <c r="W26" s="153" t="s">
        <v>1778</v>
      </c>
      <c r="X26" s="152" t="s">
        <v>849</v>
      </c>
      <c r="Y26" s="152" t="s">
        <v>821</v>
      </c>
      <c r="Z26" s="152" t="s">
        <v>821</v>
      </c>
      <c r="AA26" s="152" t="s">
        <v>586</v>
      </c>
      <c r="AB26" s="152" t="s">
        <v>598</v>
      </c>
      <c r="AC26" s="152" t="s">
        <v>821</v>
      </c>
      <c r="AD26" s="152" t="s">
        <v>823</v>
      </c>
      <c r="AE26" s="154">
        <v>40603</v>
      </c>
      <c r="AF26" s="155">
        <v>0.8</v>
      </c>
      <c r="AG26" s="152" t="s">
        <v>1273</v>
      </c>
      <c r="AH26" s="152" t="s">
        <v>851</v>
      </c>
      <c r="AI26" s="152" t="s">
        <v>982</v>
      </c>
      <c r="AJ26" s="152"/>
      <c r="AK26" s="152"/>
      <c r="AL26" s="152"/>
      <c r="AM26" s="152"/>
      <c r="AN26" s="152"/>
      <c r="AO26" s="152" t="s">
        <v>51</v>
      </c>
      <c r="AP26" s="152"/>
      <c r="AQ26" s="152" t="s">
        <v>852</v>
      </c>
      <c r="AR26" s="152" t="s">
        <v>606</v>
      </c>
      <c r="AS26" s="152" t="s">
        <v>1091</v>
      </c>
      <c r="AT26" s="152" t="s">
        <v>1274</v>
      </c>
      <c r="AU26" s="152" t="s">
        <v>76</v>
      </c>
      <c r="AV26" s="152" t="s">
        <v>76</v>
      </c>
      <c r="AW26" s="152" t="s">
        <v>1275</v>
      </c>
      <c r="AX26" s="152" t="s">
        <v>1275</v>
      </c>
      <c r="AY26" s="152" t="s">
        <v>1276</v>
      </c>
      <c r="AZ26" s="152" t="s">
        <v>1276</v>
      </c>
    </row>
    <row r="27" spans="1:52" ht="24" x14ac:dyDescent="0.35">
      <c r="A27" s="150">
        <v>22</v>
      </c>
      <c r="B27" s="151" t="s">
        <v>917</v>
      </c>
      <c r="C27" s="151"/>
      <c r="D27" s="151"/>
      <c r="E27" s="151"/>
      <c r="F27" s="152"/>
      <c r="G27" s="153" t="s">
        <v>38</v>
      </c>
      <c r="H27" s="152" t="s">
        <v>839</v>
      </c>
      <c r="I27" s="152"/>
      <c r="J27" s="152"/>
      <c r="K27" s="152"/>
      <c r="L27" s="152"/>
      <c r="M27" s="152"/>
      <c r="N27" s="152"/>
      <c r="O27" s="154"/>
      <c r="P27" s="154"/>
      <c r="Q27" s="154"/>
      <c r="R27" s="154"/>
      <c r="S27" s="154"/>
      <c r="T27" s="154"/>
      <c r="U27" s="152"/>
      <c r="V27" s="152"/>
      <c r="W27" s="152"/>
      <c r="X27" s="152"/>
      <c r="Y27" s="152"/>
      <c r="Z27" s="152"/>
      <c r="AA27" s="152"/>
      <c r="AB27" s="152"/>
      <c r="AC27" s="152"/>
      <c r="AD27" s="152"/>
      <c r="AE27" s="152"/>
      <c r="AF27" s="155"/>
      <c r="AG27" s="152"/>
      <c r="AH27" s="152"/>
      <c r="AI27" s="152"/>
      <c r="AJ27" s="152"/>
      <c r="AK27" s="152"/>
      <c r="AL27" s="152"/>
      <c r="AM27" s="152"/>
      <c r="AN27" s="152"/>
      <c r="AO27" s="152"/>
      <c r="AP27" s="152"/>
      <c r="AQ27" s="152"/>
      <c r="AR27" s="152"/>
      <c r="AS27" s="152"/>
      <c r="AT27" s="152"/>
      <c r="AU27" s="152"/>
      <c r="AV27" s="152"/>
      <c r="AW27" s="152"/>
      <c r="AX27" s="152"/>
      <c r="AY27" s="152"/>
      <c r="AZ27" s="152"/>
    </row>
    <row r="28" spans="1:52" x14ac:dyDescent="0.35">
      <c r="A28" s="150">
        <v>23</v>
      </c>
      <c r="B28" s="151"/>
      <c r="C28" s="152"/>
      <c r="D28" s="152"/>
      <c r="E28" s="152"/>
      <c r="F28" s="152"/>
      <c r="G28" s="153"/>
      <c r="H28" s="152"/>
      <c r="I28" s="152"/>
      <c r="J28" s="152"/>
      <c r="K28" s="152"/>
      <c r="L28" s="152"/>
      <c r="M28" s="152"/>
      <c r="N28" s="152"/>
      <c r="O28" s="154"/>
      <c r="P28" s="154"/>
      <c r="Q28" s="154"/>
      <c r="R28" s="154"/>
      <c r="S28" s="154"/>
      <c r="T28" s="154"/>
      <c r="U28" s="152"/>
      <c r="V28" s="152"/>
      <c r="W28" s="152"/>
      <c r="X28" s="152"/>
      <c r="Y28" s="152"/>
      <c r="Z28" s="152"/>
      <c r="AA28" s="152"/>
      <c r="AB28" s="152"/>
      <c r="AC28" s="152"/>
      <c r="AD28" s="152"/>
      <c r="AE28" s="152"/>
      <c r="AF28" s="155"/>
      <c r="AG28" s="152"/>
      <c r="AH28" s="152"/>
      <c r="AI28" s="152"/>
      <c r="AJ28" s="152"/>
      <c r="AK28" s="152"/>
      <c r="AL28" s="152"/>
      <c r="AM28" s="152"/>
      <c r="AN28" s="152"/>
      <c r="AO28" s="152"/>
      <c r="AP28" s="152"/>
      <c r="AQ28" s="152"/>
      <c r="AR28" s="152"/>
      <c r="AS28" s="152"/>
      <c r="AT28" s="152"/>
      <c r="AU28" s="152"/>
      <c r="AV28" s="152"/>
      <c r="AW28" s="152"/>
      <c r="AX28" s="152"/>
      <c r="AY28" s="152"/>
      <c r="AZ28" s="152"/>
    </row>
    <row r="29" spans="1:52" x14ac:dyDescent="0.35">
      <c r="A29" s="150">
        <v>24</v>
      </c>
      <c r="B29" s="151" t="s">
        <v>931</v>
      </c>
      <c r="C29" s="152"/>
      <c r="D29" s="152"/>
      <c r="E29" s="152"/>
      <c r="F29" s="152"/>
      <c r="G29" s="153"/>
      <c r="H29" s="152"/>
      <c r="I29" s="152"/>
      <c r="J29" s="152"/>
      <c r="K29" s="152"/>
      <c r="L29" s="152"/>
      <c r="M29" s="152"/>
      <c r="N29" s="152"/>
      <c r="O29" s="154"/>
      <c r="P29" s="154"/>
      <c r="Q29" s="154"/>
      <c r="R29" s="154"/>
      <c r="S29" s="154"/>
      <c r="T29" s="154"/>
      <c r="U29" s="152"/>
      <c r="V29" s="152"/>
      <c r="W29" s="152"/>
      <c r="X29" s="152"/>
      <c r="Y29" s="152"/>
      <c r="Z29" s="152"/>
      <c r="AA29" s="152"/>
      <c r="AB29" s="152"/>
      <c r="AC29" s="152"/>
      <c r="AD29" s="152"/>
      <c r="AE29" s="152"/>
      <c r="AF29" s="155"/>
      <c r="AG29" s="152"/>
      <c r="AH29" s="152"/>
      <c r="AI29" s="152"/>
      <c r="AJ29" s="152"/>
      <c r="AK29" s="152"/>
      <c r="AL29" s="152"/>
      <c r="AM29" s="152"/>
      <c r="AN29" s="152"/>
      <c r="AO29" s="152"/>
      <c r="AP29" s="152"/>
      <c r="AQ29" s="152"/>
      <c r="AR29" s="152"/>
      <c r="AS29" s="152"/>
      <c r="AT29" s="152"/>
      <c r="AU29" s="152"/>
      <c r="AV29" s="152"/>
      <c r="AW29" s="152"/>
      <c r="AX29" s="152"/>
      <c r="AY29" s="152"/>
      <c r="AZ29" s="152"/>
    </row>
    <row r="30" spans="1:52" ht="58" x14ac:dyDescent="0.35">
      <c r="A30" s="150">
        <v>25</v>
      </c>
      <c r="B30" s="151" t="s">
        <v>894</v>
      </c>
      <c r="C30" s="151" t="s">
        <v>1121</v>
      </c>
      <c r="D30" s="151" t="s">
        <v>1100</v>
      </c>
      <c r="E30" s="151"/>
      <c r="F30" s="152"/>
      <c r="G30" s="153" t="s">
        <v>47</v>
      </c>
      <c r="H30" s="152" t="s">
        <v>46</v>
      </c>
      <c r="I30" s="152" t="s">
        <v>1758</v>
      </c>
      <c r="J30" s="152"/>
      <c r="K30" s="152"/>
      <c r="L30" s="152" t="s">
        <v>1758</v>
      </c>
      <c r="M30" s="152"/>
      <c r="N30" s="152" t="s">
        <v>1102</v>
      </c>
      <c r="O30" s="154">
        <v>44105</v>
      </c>
      <c r="P30" s="154">
        <v>44105</v>
      </c>
      <c r="Q30" s="154">
        <v>44105</v>
      </c>
      <c r="R30" s="154">
        <v>44105</v>
      </c>
      <c r="S30" s="154">
        <v>44105</v>
      </c>
      <c r="T30" s="154"/>
      <c r="U30" s="152" t="s">
        <v>856</v>
      </c>
      <c r="V30" s="152" t="s">
        <v>377</v>
      </c>
      <c r="W30" s="153" t="s">
        <v>1122</v>
      </c>
      <c r="X30" s="153" t="s">
        <v>849</v>
      </c>
      <c r="Y30" s="153" t="s">
        <v>821</v>
      </c>
      <c r="Z30" s="153" t="s">
        <v>1132</v>
      </c>
      <c r="AA30" s="153" t="s">
        <v>582</v>
      </c>
      <c r="AB30" s="153" t="s">
        <v>598</v>
      </c>
      <c r="AC30" s="176" t="s">
        <v>1103</v>
      </c>
      <c r="AD30" s="153"/>
      <c r="AE30" s="177">
        <v>44105</v>
      </c>
      <c r="AF30" s="159">
        <v>0.8</v>
      </c>
      <c r="AG30" s="153" t="s">
        <v>1104</v>
      </c>
      <c r="AH30" s="153" t="s">
        <v>851</v>
      </c>
      <c r="AI30" s="153" t="s">
        <v>1089</v>
      </c>
      <c r="AJ30" s="153"/>
      <c r="AK30" s="153" t="s">
        <v>1124</v>
      </c>
      <c r="AL30" s="152"/>
      <c r="AM30" s="152"/>
      <c r="AN30" s="152"/>
      <c r="AO30" s="152" t="s">
        <v>51</v>
      </c>
      <c r="AP30" s="152"/>
      <c r="AQ30" s="152"/>
      <c r="AR30" s="152" t="s">
        <v>606</v>
      </c>
      <c r="AS30" s="152" t="s">
        <v>1108</v>
      </c>
      <c r="AT30" s="152"/>
      <c r="AU30" s="152" t="s">
        <v>1109</v>
      </c>
      <c r="AV30" s="152" t="s">
        <v>76</v>
      </c>
      <c r="AW30" s="152" t="s">
        <v>1110</v>
      </c>
      <c r="AX30" s="152" t="s">
        <v>1108</v>
      </c>
      <c r="AY30" s="152" t="s">
        <v>1125</v>
      </c>
      <c r="AZ30" s="152" t="s">
        <v>1112</v>
      </c>
    </row>
    <row r="31" spans="1:52" x14ac:dyDescent="0.35">
      <c r="A31" s="150">
        <v>26</v>
      </c>
      <c r="B31" s="151" t="s">
        <v>895</v>
      </c>
      <c r="C31" s="151"/>
      <c r="D31" s="151"/>
      <c r="E31" s="151"/>
      <c r="F31" s="152"/>
      <c r="G31" s="153" t="s">
        <v>46</v>
      </c>
      <c r="H31" s="152"/>
      <c r="I31" s="152"/>
      <c r="J31" s="152"/>
      <c r="K31" s="152"/>
      <c r="L31" s="152"/>
      <c r="M31" s="152"/>
      <c r="N31" s="152"/>
      <c r="O31" s="154"/>
      <c r="P31" s="154"/>
      <c r="Q31" s="154"/>
      <c r="R31" s="154"/>
      <c r="S31" s="154"/>
      <c r="T31" s="154"/>
      <c r="U31" s="152"/>
      <c r="V31" s="152"/>
      <c r="W31" s="152"/>
      <c r="X31" s="152"/>
      <c r="Y31" s="152"/>
      <c r="Z31" s="152"/>
      <c r="AA31" s="152"/>
      <c r="AB31" s="152"/>
      <c r="AC31" s="152"/>
      <c r="AD31" s="152"/>
      <c r="AE31" s="152"/>
      <c r="AF31" s="155"/>
      <c r="AG31" s="152"/>
      <c r="AH31" s="152"/>
      <c r="AI31" s="152"/>
      <c r="AJ31" s="152"/>
      <c r="AK31" s="152"/>
      <c r="AL31" s="152"/>
      <c r="AM31" s="152"/>
      <c r="AN31" s="152"/>
      <c r="AO31" s="152"/>
      <c r="AP31" s="152"/>
      <c r="AQ31" s="152"/>
      <c r="AR31" s="152"/>
      <c r="AS31" s="152"/>
      <c r="AT31" s="152"/>
      <c r="AU31" s="152"/>
      <c r="AV31" s="152"/>
      <c r="AW31" s="152"/>
      <c r="AX31" s="152"/>
      <c r="AY31" s="152"/>
      <c r="AZ31" s="152"/>
    </row>
    <row r="32" spans="1:52" ht="24" x14ac:dyDescent="0.35">
      <c r="A32" s="150">
        <v>27</v>
      </c>
      <c r="B32" s="151" t="s">
        <v>870</v>
      </c>
      <c r="C32" s="151"/>
      <c r="D32" s="151"/>
      <c r="E32" s="151"/>
      <c r="F32" s="152"/>
      <c r="G32" s="153" t="s">
        <v>45</v>
      </c>
      <c r="H32" s="152"/>
      <c r="I32" s="152"/>
      <c r="J32" s="152"/>
      <c r="K32" s="152"/>
      <c r="L32" s="152"/>
      <c r="M32" s="152"/>
      <c r="N32" s="152"/>
      <c r="O32" s="154"/>
      <c r="P32" s="154"/>
      <c r="Q32" s="154"/>
      <c r="R32" s="154"/>
      <c r="S32" s="154"/>
      <c r="T32" s="154"/>
      <c r="U32" s="152"/>
      <c r="V32" s="152"/>
      <c r="W32" s="152"/>
      <c r="X32" s="152"/>
      <c r="Y32" s="152"/>
      <c r="Z32" s="152"/>
      <c r="AA32" s="152"/>
      <c r="AB32" s="152"/>
      <c r="AC32" s="152"/>
      <c r="AD32" s="152"/>
      <c r="AE32" s="152"/>
      <c r="AF32" s="155"/>
      <c r="AG32" s="152"/>
      <c r="AH32" s="152"/>
      <c r="AI32" s="152"/>
      <c r="AJ32" s="152"/>
      <c r="AK32" s="152"/>
      <c r="AL32" s="152"/>
      <c r="AM32" s="152"/>
      <c r="AN32" s="152"/>
      <c r="AO32" s="152"/>
      <c r="AP32" s="152"/>
      <c r="AQ32" s="152"/>
      <c r="AR32" s="152"/>
      <c r="AS32" s="152"/>
      <c r="AT32" s="152"/>
      <c r="AU32" s="152"/>
      <c r="AV32" s="152"/>
      <c r="AW32" s="152"/>
      <c r="AX32" s="152"/>
      <c r="AY32" s="152"/>
      <c r="AZ32" s="152"/>
    </row>
    <row r="33" spans="1:52" ht="24" x14ac:dyDescent="0.35">
      <c r="A33" s="150">
        <v>28</v>
      </c>
      <c r="B33" s="151" t="s">
        <v>828</v>
      </c>
      <c r="C33" s="151" t="s">
        <v>885</v>
      </c>
      <c r="D33" s="151"/>
      <c r="E33" s="151"/>
      <c r="F33" s="152"/>
      <c r="G33" s="153" t="s">
        <v>45</v>
      </c>
      <c r="H33" s="152"/>
      <c r="I33" s="152"/>
      <c r="J33" s="152"/>
      <c r="K33" s="152"/>
      <c r="L33" s="152"/>
      <c r="M33" s="152"/>
      <c r="N33" s="152"/>
      <c r="O33" s="154"/>
      <c r="P33" s="154"/>
      <c r="Q33" s="154"/>
      <c r="R33" s="154"/>
      <c r="S33" s="154"/>
      <c r="T33" s="154"/>
      <c r="U33" s="152"/>
      <c r="V33" s="152"/>
      <c r="W33" s="152"/>
      <c r="X33" s="152"/>
      <c r="Y33" s="152"/>
      <c r="Z33" s="152"/>
      <c r="AA33" s="152"/>
      <c r="AB33" s="152"/>
      <c r="AC33" s="152"/>
      <c r="AD33" s="152"/>
      <c r="AE33" s="152"/>
      <c r="AF33" s="155"/>
      <c r="AG33" s="152"/>
      <c r="AH33" s="152"/>
      <c r="AI33" s="152"/>
      <c r="AJ33" s="152"/>
      <c r="AK33" s="152"/>
      <c r="AL33" s="152"/>
      <c r="AM33" s="152"/>
      <c r="AN33" s="152"/>
      <c r="AO33" s="152"/>
      <c r="AP33" s="152"/>
      <c r="AQ33" s="152"/>
      <c r="AR33" s="152"/>
      <c r="AS33" s="152"/>
      <c r="AT33" s="152"/>
      <c r="AU33" s="152"/>
      <c r="AV33" s="152"/>
      <c r="AW33" s="152"/>
      <c r="AX33" s="152"/>
      <c r="AY33" s="152"/>
      <c r="AZ33" s="152"/>
    </row>
    <row r="34" spans="1:52" x14ac:dyDescent="0.35">
      <c r="A34" s="150">
        <v>29</v>
      </c>
      <c r="B34" s="151" t="s">
        <v>873</v>
      </c>
      <c r="C34" s="151"/>
      <c r="D34" s="151"/>
      <c r="E34" s="151"/>
      <c r="F34" s="152"/>
      <c r="G34" s="153" t="s">
        <v>1758</v>
      </c>
      <c r="H34" s="152"/>
      <c r="I34" s="152"/>
      <c r="J34" s="152"/>
      <c r="K34" s="152"/>
      <c r="L34" s="152"/>
      <c r="M34" s="152"/>
      <c r="N34" s="152"/>
      <c r="O34" s="154"/>
      <c r="P34" s="154"/>
      <c r="Q34" s="154"/>
      <c r="R34" s="154"/>
      <c r="S34" s="154"/>
      <c r="T34" s="154"/>
      <c r="U34" s="152"/>
      <c r="V34" s="152"/>
      <c r="W34" s="152"/>
      <c r="X34" s="152"/>
      <c r="Y34" s="152"/>
      <c r="Z34" s="152"/>
      <c r="AA34" s="152"/>
      <c r="AB34" s="152"/>
      <c r="AC34" s="152"/>
      <c r="AD34" s="152"/>
      <c r="AE34" s="152"/>
      <c r="AF34" s="155"/>
      <c r="AG34" s="152"/>
      <c r="AH34" s="152"/>
      <c r="AI34" s="152"/>
      <c r="AJ34" s="152"/>
      <c r="AK34" s="152"/>
      <c r="AL34" s="152"/>
      <c r="AM34" s="152"/>
      <c r="AN34" s="152"/>
      <c r="AO34" s="152"/>
      <c r="AP34" s="152"/>
      <c r="AQ34" s="152"/>
      <c r="AR34" s="152"/>
      <c r="AS34" s="152"/>
      <c r="AT34" s="152"/>
      <c r="AU34" s="152"/>
      <c r="AV34" s="152"/>
      <c r="AW34" s="152"/>
      <c r="AX34" s="152"/>
      <c r="AY34" s="152"/>
      <c r="AZ34" s="152"/>
    </row>
    <row r="35" spans="1:52" x14ac:dyDescent="0.35">
      <c r="A35" s="150">
        <v>30</v>
      </c>
      <c r="B35" s="151" t="s">
        <v>881</v>
      </c>
      <c r="C35" s="151"/>
      <c r="D35" s="151"/>
      <c r="E35" s="151"/>
      <c r="F35" s="152"/>
      <c r="G35" s="153"/>
      <c r="H35" s="152"/>
      <c r="I35" s="152"/>
      <c r="J35" s="152"/>
      <c r="K35" s="152"/>
      <c r="L35" s="152"/>
      <c r="M35" s="152"/>
      <c r="N35" s="152"/>
      <c r="O35" s="154"/>
      <c r="P35" s="154"/>
      <c r="Q35" s="154"/>
      <c r="R35" s="154"/>
      <c r="S35" s="154"/>
      <c r="T35" s="154"/>
      <c r="U35" s="152"/>
      <c r="V35" s="152"/>
      <c r="W35" s="152"/>
      <c r="X35" s="152"/>
      <c r="Y35" s="152"/>
      <c r="Z35" s="152"/>
      <c r="AA35" s="152"/>
      <c r="AB35" s="152"/>
      <c r="AC35" s="152"/>
      <c r="AD35" s="152"/>
      <c r="AE35" s="152"/>
      <c r="AF35" s="155"/>
      <c r="AG35" s="152"/>
      <c r="AH35" s="152"/>
      <c r="AI35" s="152"/>
      <c r="AJ35" s="152"/>
      <c r="AK35" s="152"/>
      <c r="AL35" s="152"/>
      <c r="AM35" s="152"/>
      <c r="AN35" s="152"/>
      <c r="AO35" s="152"/>
      <c r="AP35" s="152"/>
      <c r="AQ35" s="152"/>
      <c r="AR35" s="152"/>
      <c r="AS35" s="152"/>
      <c r="AT35" s="152"/>
      <c r="AU35" s="152"/>
      <c r="AV35" s="152"/>
      <c r="AW35" s="152"/>
      <c r="AX35" s="152"/>
      <c r="AY35" s="152"/>
      <c r="AZ35" s="152"/>
    </row>
    <row r="36" spans="1:52" ht="48" x14ac:dyDescent="0.35">
      <c r="A36" s="150">
        <v>31</v>
      </c>
      <c r="B36" s="151" t="s">
        <v>832</v>
      </c>
      <c r="C36" s="151" t="s">
        <v>1282</v>
      </c>
      <c r="D36" s="151" t="s">
        <v>1283</v>
      </c>
      <c r="E36" s="151"/>
      <c r="F36" s="152"/>
      <c r="G36" s="153" t="s">
        <v>833</v>
      </c>
      <c r="H36" s="152"/>
      <c r="I36" s="152" t="s">
        <v>833</v>
      </c>
      <c r="J36" s="152"/>
      <c r="K36" s="152"/>
      <c r="L36" s="152" t="s">
        <v>833</v>
      </c>
      <c r="M36" s="153" t="s">
        <v>1284</v>
      </c>
      <c r="N36" s="152" t="s">
        <v>1367</v>
      </c>
      <c r="O36" s="154">
        <v>38838</v>
      </c>
      <c r="P36" s="154">
        <v>38838</v>
      </c>
      <c r="Q36" s="154">
        <v>38838</v>
      </c>
      <c r="R36" s="154">
        <v>38838</v>
      </c>
      <c r="S36" s="154">
        <v>38838</v>
      </c>
      <c r="T36" s="154">
        <v>39350</v>
      </c>
      <c r="U36" s="152" t="s">
        <v>856</v>
      </c>
      <c r="V36" s="152" t="s">
        <v>440</v>
      </c>
      <c r="W36" s="153" t="s">
        <v>1285</v>
      </c>
      <c r="X36" s="152" t="s">
        <v>849</v>
      </c>
      <c r="Y36" s="152" t="s">
        <v>821</v>
      </c>
      <c r="Z36" s="152"/>
      <c r="AA36" s="152" t="s">
        <v>590</v>
      </c>
      <c r="AB36" s="152" t="s">
        <v>598</v>
      </c>
      <c r="AC36" s="152"/>
      <c r="AD36" s="152" t="s">
        <v>833</v>
      </c>
      <c r="AE36" s="154">
        <v>38838</v>
      </c>
      <c r="AF36" s="155">
        <v>1.4</v>
      </c>
      <c r="AG36" s="152" t="s">
        <v>1286</v>
      </c>
      <c r="AH36" s="152" t="s">
        <v>1287</v>
      </c>
      <c r="AI36" s="152" t="s">
        <v>1288</v>
      </c>
      <c r="AJ36" s="152"/>
      <c r="AK36" s="152" t="s">
        <v>1289</v>
      </c>
      <c r="AL36" s="152"/>
      <c r="AM36" s="152"/>
      <c r="AN36" s="152"/>
      <c r="AO36" s="152" t="s">
        <v>51</v>
      </c>
      <c r="AP36" s="152"/>
      <c r="AQ36" s="152" t="s">
        <v>833</v>
      </c>
      <c r="AR36" s="152" t="s">
        <v>606</v>
      </c>
      <c r="AS36" s="152" t="s">
        <v>1057</v>
      </c>
      <c r="AT36" s="152" t="s">
        <v>51</v>
      </c>
      <c r="AU36" s="152" t="s">
        <v>1290</v>
      </c>
      <c r="AV36" s="152" t="s">
        <v>1291</v>
      </c>
      <c r="AW36" s="152" t="s">
        <v>51</v>
      </c>
      <c r="AX36" s="152" t="s">
        <v>51</v>
      </c>
      <c r="AY36" s="152" t="s">
        <v>1292</v>
      </c>
      <c r="AZ36" s="152" t="s">
        <v>1292</v>
      </c>
    </row>
    <row r="37" spans="1:52" x14ac:dyDescent="0.35">
      <c r="A37" s="150">
        <v>32</v>
      </c>
      <c r="B37" s="151" t="s">
        <v>901</v>
      </c>
      <c r="C37" s="151"/>
      <c r="D37" s="151"/>
      <c r="E37" s="151"/>
      <c r="F37" s="152"/>
      <c r="G37" s="153" t="s">
        <v>1758</v>
      </c>
      <c r="H37" s="152"/>
      <c r="I37" s="152"/>
      <c r="J37" s="152"/>
      <c r="K37" s="152"/>
      <c r="L37" s="152"/>
      <c r="M37" s="152"/>
      <c r="N37" s="152"/>
      <c r="O37" s="154"/>
      <c r="P37" s="154"/>
      <c r="Q37" s="154"/>
      <c r="R37" s="154"/>
      <c r="S37" s="154"/>
      <c r="T37" s="154"/>
      <c r="U37" s="152"/>
      <c r="V37" s="152"/>
      <c r="W37" s="152"/>
      <c r="X37" s="152"/>
      <c r="Y37" s="152"/>
      <c r="Z37" s="152"/>
      <c r="AA37" s="152"/>
      <c r="AB37" s="152"/>
      <c r="AC37" s="152"/>
      <c r="AD37" s="152"/>
      <c r="AE37" s="152"/>
      <c r="AF37" s="155"/>
      <c r="AG37" s="152"/>
      <c r="AH37" s="152"/>
      <c r="AI37" s="152"/>
      <c r="AJ37" s="152"/>
      <c r="AK37" s="152"/>
      <c r="AL37" s="152"/>
      <c r="AM37" s="152"/>
      <c r="AN37" s="152"/>
      <c r="AO37" s="152"/>
      <c r="AP37" s="152"/>
      <c r="AQ37" s="152"/>
      <c r="AR37" s="152"/>
      <c r="AS37" s="152"/>
      <c r="AT37" s="152"/>
      <c r="AU37" s="152"/>
      <c r="AV37" s="152"/>
      <c r="AW37" s="152"/>
      <c r="AX37" s="152"/>
      <c r="AY37" s="152"/>
      <c r="AZ37" s="152"/>
    </row>
    <row r="38" spans="1:52" ht="132" x14ac:dyDescent="0.35">
      <c r="A38" s="150">
        <v>33</v>
      </c>
      <c r="B38" s="151" t="s">
        <v>1095</v>
      </c>
      <c r="C38" s="151" t="s">
        <v>1080</v>
      </c>
      <c r="D38" s="151" t="s">
        <v>1081</v>
      </c>
      <c r="E38" s="151" t="s">
        <v>1232</v>
      </c>
      <c r="F38" s="152"/>
      <c r="G38" s="153" t="s">
        <v>1758</v>
      </c>
      <c r="H38" s="152"/>
      <c r="I38" s="152" t="s">
        <v>1758</v>
      </c>
      <c r="J38" s="152" t="s">
        <v>1082</v>
      </c>
      <c r="K38" s="153" t="s">
        <v>1083</v>
      </c>
      <c r="L38" s="152" t="s">
        <v>1758</v>
      </c>
      <c r="M38" s="152"/>
      <c r="N38" s="152" t="s">
        <v>868</v>
      </c>
      <c r="O38" s="154">
        <v>40909</v>
      </c>
      <c r="P38" s="154"/>
      <c r="Q38" s="154">
        <v>42125</v>
      </c>
      <c r="R38" s="154">
        <v>42125</v>
      </c>
      <c r="S38" s="154">
        <v>42125</v>
      </c>
      <c r="T38" s="154"/>
      <c r="U38" s="152" t="s">
        <v>856</v>
      </c>
      <c r="V38" s="152" t="s">
        <v>437</v>
      </c>
      <c r="W38" s="153" t="s">
        <v>1084</v>
      </c>
      <c r="X38" s="152" t="s">
        <v>1085</v>
      </c>
      <c r="Y38" s="152"/>
      <c r="Z38" s="152" t="s">
        <v>1132</v>
      </c>
      <c r="AA38" s="152" t="s">
        <v>585</v>
      </c>
      <c r="AB38" s="152" t="s">
        <v>595</v>
      </c>
      <c r="AC38" s="153" t="s">
        <v>1086</v>
      </c>
      <c r="AD38" s="152"/>
      <c r="AE38" s="154">
        <v>42125</v>
      </c>
      <c r="AF38" s="155">
        <v>1.73</v>
      </c>
      <c r="AG38" s="152"/>
      <c r="AH38" s="152" t="s">
        <v>1088</v>
      </c>
      <c r="AI38" s="152" t="s">
        <v>1089</v>
      </c>
      <c r="AJ38" s="152" t="s">
        <v>51</v>
      </c>
      <c r="AK38" s="152" t="s">
        <v>76</v>
      </c>
      <c r="AL38" s="152"/>
      <c r="AM38" s="152"/>
      <c r="AN38" s="152"/>
      <c r="AO38" s="152" t="s">
        <v>51</v>
      </c>
      <c r="AP38" s="152"/>
      <c r="AQ38" s="152" t="s">
        <v>1090</v>
      </c>
      <c r="AR38" s="152" t="s">
        <v>606</v>
      </c>
      <c r="AS38" s="152" t="s">
        <v>1091</v>
      </c>
      <c r="AT38" s="152" t="s">
        <v>51</v>
      </c>
      <c r="AU38" s="152" t="s">
        <v>76</v>
      </c>
      <c r="AV38" s="152" t="s">
        <v>1087</v>
      </c>
      <c r="AW38" s="152"/>
      <c r="AX38" s="152" t="s">
        <v>1091</v>
      </c>
      <c r="AY38" s="152" t="s">
        <v>1092</v>
      </c>
      <c r="AZ38" s="152" t="s">
        <v>1092</v>
      </c>
    </row>
    <row r="39" spans="1:52" ht="24" x14ac:dyDescent="0.35">
      <c r="A39" s="150">
        <v>34</v>
      </c>
      <c r="B39" s="151" t="s">
        <v>906</v>
      </c>
      <c r="C39" s="151"/>
      <c r="D39" s="151"/>
      <c r="E39" s="151"/>
      <c r="F39" s="152"/>
      <c r="G39" s="153" t="s">
        <v>38</v>
      </c>
      <c r="H39" s="152" t="s">
        <v>1758</v>
      </c>
      <c r="I39" s="152"/>
      <c r="J39" s="152"/>
      <c r="K39" s="152"/>
      <c r="L39" s="152"/>
      <c r="M39" s="152"/>
      <c r="N39" s="152"/>
      <c r="O39" s="154"/>
      <c r="P39" s="154"/>
      <c r="Q39" s="154"/>
      <c r="R39" s="154"/>
      <c r="S39" s="154"/>
      <c r="T39" s="154"/>
      <c r="U39" s="152"/>
      <c r="V39" s="152"/>
      <c r="W39" s="152"/>
      <c r="X39" s="152"/>
      <c r="Y39" s="152"/>
      <c r="Z39" s="152"/>
      <c r="AA39" s="152"/>
      <c r="AB39" s="152"/>
      <c r="AC39" s="152"/>
      <c r="AD39" s="152"/>
      <c r="AE39" s="152"/>
      <c r="AF39" s="155"/>
      <c r="AG39" s="152"/>
      <c r="AH39" s="152"/>
      <c r="AI39" s="152"/>
      <c r="AJ39" s="152"/>
      <c r="AK39" s="152"/>
      <c r="AL39" s="152"/>
      <c r="AM39" s="152"/>
      <c r="AN39" s="152"/>
      <c r="AO39" s="152"/>
      <c r="AP39" s="152"/>
      <c r="AQ39" s="152"/>
      <c r="AR39" s="152"/>
      <c r="AS39" s="152"/>
      <c r="AT39" s="152"/>
      <c r="AU39" s="152"/>
      <c r="AV39" s="152"/>
      <c r="AW39" s="152"/>
      <c r="AX39" s="152"/>
      <c r="AY39" s="152"/>
      <c r="AZ39" s="152"/>
    </row>
    <row r="40" spans="1:52" ht="24" x14ac:dyDescent="0.35">
      <c r="A40" s="150">
        <v>35</v>
      </c>
      <c r="B40" s="151" t="s">
        <v>877</v>
      </c>
      <c r="C40" s="151"/>
      <c r="D40" s="151"/>
      <c r="E40" s="151"/>
      <c r="F40" s="152"/>
      <c r="G40" s="153" t="s">
        <v>38</v>
      </c>
      <c r="H40" s="152" t="s">
        <v>947</v>
      </c>
      <c r="I40" s="152"/>
      <c r="J40" s="152"/>
      <c r="K40" s="152"/>
      <c r="L40" s="152"/>
      <c r="M40" s="152"/>
      <c r="N40" s="152"/>
      <c r="O40" s="154"/>
      <c r="P40" s="154"/>
      <c r="Q40" s="154"/>
      <c r="R40" s="154"/>
      <c r="S40" s="154"/>
      <c r="T40" s="154"/>
      <c r="U40" s="152"/>
      <c r="V40" s="152"/>
      <c r="W40" s="152"/>
      <c r="X40" s="152"/>
      <c r="Y40" s="152"/>
      <c r="Z40" s="152"/>
      <c r="AA40" s="152"/>
      <c r="AB40" s="152"/>
      <c r="AC40" s="152"/>
      <c r="AD40" s="152"/>
      <c r="AE40" s="152"/>
      <c r="AF40" s="155"/>
      <c r="AG40" s="152"/>
      <c r="AH40" s="152"/>
      <c r="AI40" s="152"/>
      <c r="AJ40" s="152"/>
      <c r="AK40" s="152"/>
      <c r="AL40" s="152"/>
      <c r="AM40" s="152"/>
      <c r="AN40" s="152"/>
      <c r="AO40" s="152"/>
      <c r="AP40" s="152"/>
      <c r="AQ40" s="152"/>
      <c r="AR40" s="152"/>
      <c r="AS40" s="152"/>
      <c r="AT40" s="152"/>
      <c r="AU40" s="152"/>
      <c r="AV40" s="152"/>
      <c r="AW40" s="152"/>
      <c r="AX40" s="152"/>
      <c r="AY40" s="152"/>
      <c r="AZ40" s="152"/>
    </row>
    <row r="41" spans="1:52" ht="24" x14ac:dyDescent="0.35">
      <c r="A41" s="150">
        <v>36</v>
      </c>
      <c r="B41" s="151" t="s">
        <v>876</v>
      </c>
      <c r="C41" s="151"/>
      <c r="D41" s="151"/>
      <c r="E41" s="151"/>
      <c r="F41" s="152"/>
      <c r="G41" s="153" t="s">
        <v>38</v>
      </c>
      <c r="H41" s="152" t="s">
        <v>947</v>
      </c>
      <c r="I41" s="152"/>
      <c r="J41" s="152"/>
      <c r="K41" s="152"/>
      <c r="L41" s="152"/>
      <c r="M41" s="152"/>
      <c r="N41" s="152"/>
      <c r="O41" s="154"/>
      <c r="P41" s="154"/>
      <c r="Q41" s="154"/>
      <c r="R41" s="154"/>
      <c r="S41" s="154"/>
      <c r="T41" s="154"/>
      <c r="U41" s="152"/>
      <c r="V41" s="152"/>
      <c r="W41" s="152"/>
      <c r="X41" s="152"/>
      <c r="Y41" s="152"/>
      <c r="Z41" s="152"/>
      <c r="AA41" s="152"/>
      <c r="AB41" s="152"/>
      <c r="AC41" s="152"/>
      <c r="AD41" s="152"/>
      <c r="AE41" s="152"/>
      <c r="AF41" s="155"/>
      <c r="AG41" s="152"/>
      <c r="AH41" s="152"/>
      <c r="AI41" s="152"/>
      <c r="AJ41" s="152"/>
      <c r="AK41" s="152"/>
      <c r="AL41" s="152"/>
      <c r="AM41" s="152"/>
      <c r="AN41" s="152"/>
      <c r="AO41" s="152"/>
      <c r="AP41" s="152"/>
      <c r="AQ41" s="152"/>
      <c r="AR41" s="152"/>
      <c r="AS41" s="152"/>
      <c r="AT41" s="152"/>
      <c r="AU41" s="152"/>
      <c r="AV41" s="152"/>
      <c r="AW41" s="152"/>
      <c r="AX41" s="152"/>
      <c r="AY41" s="152"/>
      <c r="AZ41" s="152"/>
    </row>
    <row r="42" spans="1:52" ht="108" x14ac:dyDescent="0.35">
      <c r="A42" s="150">
        <v>37</v>
      </c>
      <c r="B42" s="151" t="s">
        <v>1231</v>
      </c>
      <c r="C42" s="153" t="s">
        <v>1224</v>
      </c>
      <c r="D42" s="153" t="s">
        <v>1233</v>
      </c>
      <c r="E42" s="152"/>
      <c r="F42" s="152"/>
      <c r="G42" s="153" t="s">
        <v>48</v>
      </c>
      <c r="H42" s="152" t="s">
        <v>34</v>
      </c>
      <c r="I42" s="152" t="s">
        <v>1758</v>
      </c>
      <c r="J42" s="152"/>
      <c r="K42" s="152"/>
      <c r="L42" s="152" t="s">
        <v>1758</v>
      </c>
      <c r="M42" s="152"/>
      <c r="N42" s="152" t="s">
        <v>1234</v>
      </c>
      <c r="O42" s="154"/>
      <c r="P42" s="154"/>
      <c r="Q42" s="154"/>
      <c r="R42" s="154"/>
      <c r="S42" s="154"/>
      <c r="T42" s="154"/>
      <c r="U42" s="152" t="s">
        <v>856</v>
      </c>
      <c r="V42" s="152" t="s">
        <v>445</v>
      </c>
      <c r="W42" s="153" t="s">
        <v>1239</v>
      </c>
      <c r="X42" s="152" t="s">
        <v>849</v>
      </c>
      <c r="Y42" s="152" t="s">
        <v>51</v>
      </c>
      <c r="Z42" s="152" t="s">
        <v>1132</v>
      </c>
      <c r="AA42" s="152" t="s">
        <v>582</v>
      </c>
      <c r="AB42" s="152" t="s">
        <v>595</v>
      </c>
      <c r="AC42" s="176" t="s">
        <v>1235</v>
      </c>
      <c r="AD42" s="152"/>
      <c r="AE42" s="152"/>
      <c r="AF42" s="155">
        <v>0.28999999999999998</v>
      </c>
      <c r="AG42" s="152" t="s">
        <v>1236</v>
      </c>
      <c r="AH42" s="152" t="s">
        <v>1141</v>
      </c>
      <c r="AI42" s="152" t="s">
        <v>1089</v>
      </c>
      <c r="AJ42" s="152" t="s">
        <v>51</v>
      </c>
      <c r="AK42" s="152"/>
      <c r="AL42" s="152"/>
      <c r="AM42" s="152"/>
      <c r="AN42" s="152"/>
      <c r="AO42" s="186" t="s">
        <v>51</v>
      </c>
      <c r="AP42" s="152"/>
      <c r="AQ42" s="152" t="s">
        <v>1090</v>
      </c>
      <c r="AR42" s="152" t="s">
        <v>606</v>
      </c>
      <c r="AS42" s="152" t="s">
        <v>1237</v>
      </c>
      <c r="AT42" s="152" t="s">
        <v>51</v>
      </c>
      <c r="AU42" s="152" t="s">
        <v>1144</v>
      </c>
      <c r="AV42" s="152" t="s">
        <v>76</v>
      </c>
      <c r="AW42" s="152" t="s">
        <v>1238</v>
      </c>
      <c r="AX42" s="152" t="s">
        <v>1237</v>
      </c>
      <c r="AY42" s="152" t="s">
        <v>821</v>
      </c>
      <c r="AZ42" s="152" t="s">
        <v>821</v>
      </c>
    </row>
    <row r="43" spans="1:52" ht="24" x14ac:dyDescent="0.35">
      <c r="A43" s="150">
        <v>38</v>
      </c>
      <c r="B43" s="151" t="s">
        <v>915</v>
      </c>
      <c r="C43" s="151"/>
      <c r="D43" s="151"/>
      <c r="E43" s="151"/>
      <c r="F43" s="152"/>
      <c r="G43" s="153" t="s">
        <v>38</v>
      </c>
      <c r="H43" s="152" t="s">
        <v>947</v>
      </c>
      <c r="I43" s="152"/>
      <c r="J43" s="152"/>
      <c r="K43" s="152"/>
      <c r="L43" s="152"/>
      <c r="M43" s="152"/>
      <c r="N43" s="152"/>
      <c r="O43" s="154"/>
      <c r="P43" s="154"/>
      <c r="Q43" s="154"/>
      <c r="R43" s="154"/>
      <c r="S43" s="154"/>
      <c r="T43" s="154"/>
      <c r="U43" s="152"/>
      <c r="V43" s="152"/>
      <c r="W43" s="152"/>
      <c r="X43" s="152"/>
      <c r="Y43" s="152"/>
      <c r="Z43" s="152"/>
      <c r="AA43" s="152"/>
      <c r="AB43" s="152"/>
      <c r="AC43" s="152"/>
      <c r="AD43" s="152"/>
      <c r="AE43" s="152"/>
      <c r="AF43" s="155"/>
      <c r="AG43" s="152"/>
      <c r="AH43" s="152"/>
      <c r="AI43" s="152"/>
      <c r="AJ43" s="152"/>
      <c r="AK43" s="152"/>
      <c r="AL43" s="152"/>
      <c r="AM43" s="152"/>
      <c r="AN43" s="152"/>
      <c r="AO43" s="152"/>
      <c r="AP43" s="152"/>
      <c r="AQ43" s="152"/>
      <c r="AR43" s="152"/>
      <c r="AS43" s="152"/>
      <c r="AT43" s="152"/>
      <c r="AU43" s="152"/>
      <c r="AV43" s="152"/>
      <c r="AW43" s="152"/>
      <c r="AX43" s="152"/>
      <c r="AY43" s="152"/>
      <c r="AZ43" s="152"/>
    </row>
    <row r="44" spans="1:52" ht="24" x14ac:dyDescent="0.35">
      <c r="A44" s="150">
        <v>39</v>
      </c>
      <c r="B44" s="151" t="s">
        <v>886</v>
      </c>
      <c r="C44" s="151"/>
      <c r="D44" s="151"/>
      <c r="E44" s="151"/>
      <c r="F44" s="152"/>
      <c r="G44" s="153" t="s">
        <v>38</v>
      </c>
      <c r="H44" s="152" t="s">
        <v>46</v>
      </c>
      <c r="I44" s="152"/>
      <c r="J44" s="152"/>
      <c r="K44" s="152"/>
      <c r="L44" s="152"/>
      <c r="M44" s="152"/>
      <c r="N44" s="152"/>
      <c r="O44" s="154"/>
      <c r="P44" s="154"/>
      <c r="Q44" s="154"/>
      <c r="R44" s="154"/>
      <c r="S44" s="154"/>
      <c r="T44" s="154"/>
      <c r="U44" s="152"/>
      <c r="V44" s="152"/>
      <c r="W44" s="152"/>
      <c r="X44" s="152"/>
      <c r="Y44" s="152"/>
      <c r="Z44" s="152"/>
      <c r="AA44" s="152"/>
      <c r="AB44" s="152"/>
      <c r="AC44" s="152"/>
      <c r="AD44" s="152"/>
      <c r="AE44" s="152"/>
      <c r="AF44" s="155"/>
      <c r="AG44" s="152"/>
      <c r="AH44" s="152"/>
      <c r="AI44" s="152"/>
      <c r="AJ44" s="152"/>
      <c r="AK44" s="152"/>
      <c r="AL44" s="152"/>
      <c r="AM44" s="152"/>
      <c r="AN44" s="152"/>
      <c r="AO44" s="152"/>
      <c r="AP44" s="152"/>
      <c r="AQ44" s="152"/>
      <c r="AR44" s="152"/>
      <c r="AS44" s="152"/>
      <c r="AT44" s="152"/>
      <c r="AU44" s="152"/>
      <c r="AV44" s="152"/>
      <c r="AW44" s="152"/>
      <c r="AX44" s="152"/>
      <c r="AY44" s="152"/>
      <c r="AZ44" s="152"/>
    </row>
    <row r="45" spans="1:52" ht="144" x14ac:dyDescent="0.35">
      <c r="A45" s="150">
        <v>40</v>
      </c>
      <c r="B45" s="151" t="s">
        <v>1339</v>
      </c>
      <c r="C45" s="151"/>
      <c r="D45" s="151" t="s">
        <v>1340</v>
      </c>
      <c r="E45" s="151" t="s">
        <v>1341</v>
      </c>
      <c r="F45" s="153" t="s">
        <v>1335</v>
      </c>
      <c r="G45" s="153" t="s">
        <v>937</v>
      </c>
      <c r="H45" s="152" t="s">
        <v>839</v>
      </c>
      <c r="I45" s="152" t="s">
        <v>937</v>
      </c>
      <c r="J45" s="152"/>
      <c r="K45" s="152"/>
      <c r="L45" s="152"/>
      <c r="M45" s="153" t="s">
        <v>1336</v>
      </c>
      <c r="N45" s="152" t="s">
        <v>1337</v>
      </c>
      <c r="O45" s="154">
        <v>43525</v>
      </c>
      <c r="P45" s="154">
        <v>43586</v>
      </c>
      <c r="Q45" s="154">
        <v>43586</v>
      </c>
      <c r="R45" s="154">
        <v>43586</v>
      </c>
      <c r="S45" s="154">
        <v>43586</v>
      </c>
      <c r="T45" s="154"/>
      <c r="U45" s="152" t="s">
        <v>856</v>
      </c>
      <c r="V45" s="152" t="s">
        <v>392</v>
      </c>
      <c r="W45" s="153" t="s">
        <v>1338</v>
      </c>
      <c r="X45" s="152" t="s">
        <v>849</v>
      </c>
      <c r="Y45" s="152" t="s">
        <v>51</v>
      </c>
      <c r="Z45" s="152" t="s">
        <v>821</v>
      </c>
      <c r="AA45" s="152" t="s">
        <v>585</v>
      </c>
      <c r="AB45" s="152" t="s">
        <v>595</v>
      </c>
      <c r="AC45" s="176" t="s">
        <v>1342</v>
      </c>
      <c r="AD45" s="152"/>
      <c r="AE45" s="154">
        <v>43586</v>
      </c>
      <c r="AF45" s="155">
        <v>2.41</v>
      </c>
      <c r="AG45" s="152" t="s">
        <v>1339</v>
      </c>
      <c r="AH45" s="152" t="s">
        <v>1343</v>
      </c>
      <c r="AI45" s="152" t="s">
        <v>1089</v>
      </c>
      <c r="AJ45" s="152" t="s">
        <v>51</v>
      </c>
      <c r="AK45" s="152"/>
      <c r="AL45" s="152"/>
      <c r="AM45" s="152"/>
      <c r="AN45" s="152"/>
      <c r="AO45" s="152" t="s">
        <v>51</v>
      </c>
      <c r="AP45" s="152"/>
      <c r="AQ45" s="152" t="s">
        <v>38</v>
      </c>
      <c r="AR45" s="152" t="s">
        <v>606</v>
      </c>
      <c r="AS45" s="152" t="s">
        <v>985</v>
      </c>
      <c r="AT45" s="152" t="s">
        <v>1344</v>
      </c>
      <c r="AU45" s="152" t="s">
        <v>1144</v>
      </c>
      <c r="AV45" s="152" t="s">
        <v>76</v>
      </c>
      <c r="AW45" s="152" t="s">
        <v>51</v>
      </c>
      <c r="AX45" s="152" t="s">
        <v>51</v>
      </c>
      <c r="AY45" s="152" t="s">
        <v>1116</v>
      </c>
      <c r="AZ45" s="152" t="s">
        <v>1116</v>
      </c>
    </row>
    <row r="46" spans="1:52" ht="36" x14ac:dyDescent="0.35">
      <c r="A46" s="150">
        <v>41</v>
      </c>
      <c r="B46" s="151" t="s">
        <v>829</v>
      </c>
      <c r="C46" s="151" t="s">
        <v>882</v>
      </c>
      <c r="D46" s="151" t="s">
        <v>1022</v>
      </c>
      <c r="E46" s="151"/>
      <c r="F46" s="152"/>
      <c r="G46" s="153" t="s">
        <v>45</v>
      </c>
      <c r="H46" s="152"/>
      <c r="I46" s="152" t="s">
        <v>45</v>
      </c>
      <c r="J46" s="152"/>
      <c r="K46" s="152"/>
      <c r="L46" s="152"/>
      <c r="M46" s="152"/>
      <c r="N46" s="152"/>
      <c r="O46" s="154"/>
      <c r="P46" s="154"/>
      <c r="Q46" s="154"/>
      <c r="R46" s="154"/>
      <c r="S46" s="154"/>
      <c r="T46" s="154"/>
      <c r="U46" s="152"/>
      <c r="V46" s="152" t="s">
        <v>432</v>
      </c>
      <c r="W46" s="152" t="s">
        <v>1023</v>
      </c>
      <c r="X46" s="152" t="s">
        <v>849</v>
      </c>
      <c r="Y46" s="152" t="s">
        <v>51</v>
      </c>
      <c r="Z46" s="152"/>
      <c r="AA46" s="152" t="s">
        <v>586</v>
      </c>
      <c r="AB46" s="152" t="s">
        <v>598</v>
      </c>
      <c r="AC46" s="152"/>
      <c r="AD46" s="152"/>
      <c r="AE46" s="152"/>
      <c r="AF46" s="155"/>
      <c r="AG46" s="152"/>
      <c r="AH46" s="152"/>
      <c r="AI46" s="152"/>
      <c r="AJ46" s="152"/>
      <c r="AK46" s="152"/>
      <c r="AL46" s="152"/>
      <c r="AM46" s="152"/>
      <c r="AN46" s="152"/>
      <c r="AO46" s="152"/>
      <c r="AP46" s="152"/>
      <c r="AQ46" s="152"/>
      <c r="AR46" s="152"/>
      <c r="AS46" s="152"/>
      <c r="AT46" s="152"/>
      <c r="AU46" s="152"/>
      <c r="AV46" s="152"/>
      <c r="AW46" s="152"/>
      <c r="AX46" s="152"/>
      <c r="AY46" s="152"/>
      <c r="AZ46" s="152"/>
    </row>
    <row r="47" spans="1:52" ht="24" x14ac:dyDescent="0.35">
      <c r="A47" s="150">
        <v>42</v>
      </c>
      <c r="B47" s="151" t="s">
        <v>869</v>
      </c>
      <c r="C47" s="151"/>
      <c r="D47" s="151"/>
      <c r="E47" s="151"/>
      <c r="F47" s="152"/>
      <c r="G47" s="153" t="s">
        <v>45</v>
      </c>
      <c r="H47" s="152" t="s">
        <v>45</v>
      </c>
      <c r="I47" s="152"/>
      <c r="J47" s="152"/>
      <c r="K47" s="152"/>
      <c r="L47" s="152"/>
      <c r="M47" s="152"/>
      <c r="N47" s="152"/>
      <c r="O47" s="154"/>
      <c r="P47" s="154"/>
      <c r="Q47" s="154"/>
      <c r="R47" s="154"/>
      <c r="S47" s="154"/>
      <c r="T47" s="154"/>
      <c r="U47" s="152"/>
      <c r="V47" s="152"/>
      <c r="W47" s="152"/>
      <c r="X47" s="152"/>
      <c r="Y47" s="152"/>
      <c r="Z47" s="152"/>
      <c r="AA47" s="152"/>
      <c r="AB47" s="152"/>
      <c r="AC47" s="152"/>
      <c r="AD47" s="152"/>
      <c r="AE47" s="152"/>
      <c r="AF47" s="155"/>
      <c r="AG47" s="152"/>
      <c r="AH47" s="152"/>
      <c r="AI47" s="152"/>
      <c r="AJ47" s="152"/>
      <c r="AK47" s="152"/>
      <c r="AL47" s="152"/>
      <c r="AM47" s="152"/>
      <c r="AN47" s="152"/>
      <c r="AO47" s="152"/>
      <c r="AP47" s="152"/>
      <c r="AQ47" s="152"/>
      <c r="AR47" s="152"/>
      <c r="AS47" s="152"/>
      <c r="AT47" s="152"/>
      <c r="AU47" s="152"/>
      <c r="AV47" s="152"/>
      <c r="AW47" s="152"/>
      <c r="AX47" s="152"/>
      <c r="AY47" s="152"/>
      <c r="AZ47" s="152"/>
    </row>
    <row r="48" spans="1:52" x14ac:dyDescent="0.35">
      <c r="A48" s="150">
        <v>43</v>
      </c>
      <c r="B48" s="151" t="s">
        <v>874</v>
      </c>
      <c r="C48" s="151"/>
      <c r="D48" s="151"/>
      <c r="E48" s="151"/>
      <c r="F48" s="152"/>
      <c r="G48" s="153"/>
      <c r="H48" s="152"/>
      <c r="I48" s="152"/>
      <c r="J48" s="152"/>
      <c r="K48" s="152"/>
      <c r="L48" s="152"/>
      <c r="M48" s="152"/>
      <c r="N48" s="152"/>
      <c r="O48" s="154"/>
      <c r="P48" s="154"/>
      <c r="Q48" s="154"/>
      <c r="R48" s="154"/>
      <c r="S48" s="154"/>
      <c r="T48" s="154"/>
      <c r="U48" s="152"/>
      <c r="V48" s="152"/>
      <c r="W48" s="152"/>
      <c r="X48" s="152"/>
      <c r="Y48" s="152"/>
      <c r="Z48" s="152"/>
      <c r="AA48" s="152"/>
      <c r="AB48" s="152"/>
      <c r="AC48" s="152"/>
      <c r="AD48" s="152"/>
      <c r="AE48" s="152"/>
      <c r="AF48" s="155"/>
      <c r="AG48" s="152"/>
      <c r="AH48" s="152"/>
      <c r="AI48" s="152"/>
      <c r="AJ48" s="152"/>
      <c r="AK48" s="152"/>
      <c r="AL48" s="152"/>
      <c r="AM48" s="152"/>
      <c r="AN48" s="152"/>
      <c r="AO48" s="152"/>
      <c r="AP48" s="152"/>
      <c r="AQ48" s="152"/>
      <c r="AR48" s="152"/>
      <c r="AS48" s="152"/>
      <c r="AT48" s="152"/>
      <c r="AU48" s="152"/>
      <c r="AV48" s="152"/>
      <c r="AW48" s="152"/>
      <c r="AX48" s="152"/>
      <c r="AY48" s="152"/>
      <c r="AZ48" s="152"/>
    </row>
    <row r="49" spans="1:52" ht="264" x14ac:dyDescent="0.35">
      <c r="A49" s="150">
        <v>44</v>
      </c>
      <c r="B49" s="151" t="s">
        <v>822</v>
      </c>
      <c r="C49" s="151" t="s">
        <v>1191</v>
      </c>
      <c r="D49" s="151" t="s">
        <v>1189</v>
      </c>
      <c r="E49" s="151" t="s">
        <v>1192</v>
      </c>
      <c r="F49" s="152"/>
      <c r="G49" s="153" t="s">
        <v>1758</v>
      </c>
      <c r="H49" s="153" t="s">
        <v>1195</v>
      </c>
      <c r="I49" s="152" t="s">
        <v>1758</v>
      </c>
      <c r="J49" s="152" t="s">
        <v>1203</v>
      </c>
      <c r="K49" s="152"/>
      <c r="L49" s="152"/>
      <c r="M49" s="152"/>
      <c r="N49" s="152" t="s">
        <v>1204</v>
      </c>
      <c r="O49" s="154">
        <v>44105</v>
      </c>
      <c r="P49" s="154">
        <v>44105</v>
      </c>
      <c r="Q49" s="154">
        <v>44105</v>
      </c>
      <c r="R49" s="154">
        <v>44105</v>
      </c>
      <c r="S49" s="154">
        <v>44105</v>
      </c>
      <c r="T49" s="154"/>
      <c r="U49" s="152" t="s">
        <v>856</v>
      </c>
      <c r="V49" s="152" t="s">
        <v>377</v>
      </c>
      <c r="W49" s="153" t="s">
        <v>1205</v>
      </c>
      <c r="X49" s="152" t="s">
        <v>849</v>
      </c>
      <c r="Y49" s="152"/>
      <c r="Z49" s="153" t="s">
        <v>1206</v>
      </c>
      <c r="AA49" s="152" t="s">
        <v>582</v>
      </c>
      <c r="AB49" s="152" t="s">
        <v>595</v>
      </c>
      <c r="AC49" s="176" t="s">
        <v>1207</v>
      </c>
      <c r="AD49" s="152"/>
      <c r="AE49" s="154">
        <v>43374</v>
      </c>
      <c r="AF49" s="155">
        <v>0.67</v>
      </c>
      <c r="AG49" s="152" t="s">
        <v>1208</v>
      </c>
      <c r="AH49" s="152" t="s">
        <v>1141</v>
      </c>
      <c r="AI49" s="152" t="s">
        <v>1089</v>
      </c>
      <c r="AJ49" s="152" t="s">
        <v>51</v>
      </c>
      <c r="AK49" s="152"/>
      <c r="AL49" s="152"/>
      <c r="AM49" s="152"/>
      <c r="AN49" s="152"/>
      <c r="AO49" s="152" t="s">
        <v>51</v>
      </c>
      <c r="AP49" s="152"/>
      <c r="AQ49" s="152" t="s">
        <v>1090</v>
      </c>
      <c r="AR49" s="152" t="s">
        <v>606</v>
      </c>
      <c r="AS49" s="152" t="s">
        <v>1108</v>
      </c>
      <c r="AT49" s="152" t="s">
        <v>51</v>
      </c>
      <c r="AU49" s="152" t="s">
        <v>1144</v>
      </c>
      <c r="AV49" s="152" t="s">
        <v>76</v>
      </c>
      <c r="AW49" s="152" t="s">
        <v>1176</v>
      </c>
      <c r="AX49" s="152" t="s">
        <v>1108</v>
      </c>
      <c r="AY49" s="152" t="s">
        <v>1144</v>
      </c>
      <c r="AZ49" s="152" t="s">
        <v>1209</v>
      </c>
    </row>
    <row r="50" spans="1:52" ht="36" x14ac:dyDescent="0.35">
      <c r="A50" s="150">
        <v>45</v>
      </c>
      <c r="B50" s="151" t="s">
        <v>987</v>
      </c>
      <c r="C50" s="152" t="s">
        <v>1355</v>
      </c>
      <c r="D50" s="151" t="s">
        <v>1356</v>
      </c>
      <c r="E50" s="152"/>
      <c r="F50" s="152"/>
      <c r="G50" s="153" t="s">
        <v>45</v>
      </c>
      <c r="H50" s="152" t="s">
        <v>839</v>
      </c>
      <c r="I50" s="152" t="s">
        <v>45</v>
      </c>
      <c r="J50" s="152" t="s">
        <v>1357</v>
      </c>
      <c r="K50" s="152" t="s">
        <v>51</v>
      </c>
      <c r="L50" s="152" t="s">
        <v>45</v>
      </c>
      <c r="M50" s="152"/>
      <c r="N50" s="152" t="s">
        <v>1358</v>
      </c>
      <c r="O50" s="154">
        <v>38473</v>
      </c>
      <c r="P50" s="154">
        <v>38838</v>
      </c>
      <c r="Q50" s="154">
        <v>38838</v>
      </c>
      <c r="R50" s="154">
        <v>38838</v>
      </c>
      <c r="S50" s="154">
        <v>38838</v>
      </c>
      <c r="T50" s="152"/>
      <c r="U50" s="152" t="s">
        <v>856</v>
      </c>
      <c r="V50" s="152" t="s">
        <v>422</v>
      </c>
      <c r="W50" s="153" t="s">
        <v>1359</v>
      </c>
      <c r="X50" s="152" t="s">
        <v>849</v>
      </c>
      <c r="Y50" s="152"/>
      <c r="Z50" s="152"/>
      <c r="AA50" s="152" t="s">
        <v>586</v>
      </c>
      <c r="AB50" s="152" t="s">
        <v>598</v>
      </c>
      <c r="AC50" s="152"/>
      <c r="AD50" s="152" t="s">
        <v>823</v>
      </c>
      <c r="AE50" s="154">
        <v>38838</v>
      </c>
      <c r="AF50" s="155">
        <v>0.2</v>
      </c>
      <c r="AG50" s="152" t="s">
        <v>827</v>
      </c>
      <c r="AH50" s="152" t="s">
        <v>1141</v>
      </c>
      <c r="AI50" s="153" t="s">
        <v>982</v>
      </c>
      <c r="AJ50" s="152"/>
      <c r="AK50" s="152"/>
      <c r="AL50" s="152"/>
      <c r="AM50" s="152"/>
      <c r="AN50" s="152"/>
      <c r="AO50" s="152" t="s">
        <v>51</v>
      </c>
      <c r="AP50" s="152"/>
      <c r="AQ50" s="152" t="s">
        <v>852</v>
      </c>
      <c r="AR50" s="152" t="s">
        <v>606</v>
      </c>
      <c r="AS50" s="152" t="s">
        <v>1057</v>
      </c>
      <c r="AT50" s="152" t="s">
        <v>1294</v>
      </c>
      <c r="AU50" s="152" t="s">
        <v>1144</v>
      </c>
      <c r="AV50" s="152" t="s">
        <v>76</v>
      </c>
      <c r="AW50" s="152" t="s">
        <v>51</v>
      </c>
      <c r="AX50" s="152" t="s">
        <v>51</v>
      </c>
      <c r="AY50" s="152" t="s">
        <v>1360</v>
      </c>
      <c r="AZ50" s="152" t="s">
        <v>51</v>
      </c>
    </row>
    <row r="51" spans="1:52" ht="60" x14ac:dyDescent="0.35">
      <c r="A51" s="150">
        <v>46</v>
      </c>
      <c r="B51" s="151" t="s">
        <v>884</v>
      </c>
      <c r="C51" s="151"/>
      <c r="D51" s="151" t="s">
        <v>1190</v>
      </c>
      <c r="E51" s="151"/>
      <c r="F51" s="152"/>
      <c r="G51" s="153" t="s">
        <v>38</v>
      </c>
      <c r="H51" s="152"/>
      <c r="I51" s="152"/>
      <c r="J51" s="152"/>
      <c r="K51" s="152"/>
      <c r="L51" s="152"/>
      <c r="M51" s="152"/>
      <c r="N51" s="152"/>
      <c r="O51" s="154"/>
      <c r="P51" s="154"/>
      <c r="Q51" s="154"/>
      <c r="R51" s="154"/>
      <c r="S51" s="154"/>
      <c r="T51" s="154"/>
      <c r="U51" s="152"/>
      <c r="V51" s="152"/>
      <c r="W51" s="152"/>
      <c r="X51" s="152"/>
      <c r="Y51" s="152"/>
      <c r="Z51" s="152"/>
      <c r="AA51" s="152"/>
      <c r="AB51" s="152"/>
      <c r="AC51" s="152"/>
      <c r="AD51" s="152"/>
      <c r="AE51" s="152"/>
      <c r="AF51" s="155"/>
      <c r="AG51" s="152"/>
      <c r="AH51" s="152"/>
      <c r="AI51" s="152"/>
      <c r="AJ51" s="152"/>
      <c r="AK51" s="152"/>
      <c r="AL51" s="152"/>
      <c r="AM51" s="152"/>
      <c r="AN51" s="152"/>
      <c r="AO51" s="152"/>
      <c r="AP51" s="152"/>
      <c r="AQ51" s="152"/>
      <c r="AR51" s="152"/>
      <c r="AS51" s="152"/>
      <c r="AT51" s="152"/>
      <c r="AU51" s="152"/>
      <c r="AV51" s="152"/>
      <c r="AW51" s="152"/>
      <c r="AX51" s="152"/>
      <c r="AY51" s="152"/>
      <c r="AZ51" s="152"/>
    </row>
    <row r="52" spans="1:52" ht="24" x14ac:dyDescent="0.35">
      <c r="A52" s="150">
        <v>47</v>
      </c>
      <c r="B52" s="151" t="s">
        <v>899</v>
      </c>
      <c r="C52" s="151"/>
      <c r="D52" s="151"/>
      <c r="E52" s="151"/>
      <c r="F52" s="152"/>
      <c r="G52" s="153" t="s">
        <v>38</v>
      </c>
      <c r="H52" s="152"/>
      <c r="I52" s="152"/>
      <c r="J52" s="152"/>
      <c r="K52" s="152"/>
      <c r="L52" s="152"/>
      <c r="M52" s="152"/>
      <c r="N52" s="152"/>
      <c r="O52" s="154"/>
      <c r="P52" s="154"/>
      <c r="Q52" s="154"/>
      <c r="R52" s="154"/>
      <c r="S52" s="154"/>
      <c r="T52" s="154"/>
      <c r="U52" s="152"/>
      <c r="V52" s="152"/>
      <c r="W52" s="152"/>
      <c r="X52" s="152"/>
      <c r="Y52" s="152"/>
      <c r="Z52" s="152"/>
      <c r="AA52" s="152"/>
      <c r="AB52" s="152"/>
      <c r="AC52" s="152"/>
      <c r="AD52" s="152"/>
      <c r="AE52" s="152"/>
      <c r="AF52" s="155"/>
      <c r="AG52" s="152"/>
      <c r="AH52" s="152"/>
      <c r="AI52" s="152"/>
      <c r="AJ52" s="152"/>
      <c r="AK52" s="152"/>
      <c r="AL52" s="152"/>
      <c r="AM52" s="152"/>
      <c r="AN52" s="152"/>
      <c r="AO52" s="152"/>
      <c r="AP52" s="152"/>
      <c r="AQ52" s="152"/>
      <c r="AR52" s="152"/>
      <c r="AS52" s="152"/>
      <c r="AT52" s="152"/>
      <c r="AU52" s="152"/>
      <c r="AV52" s="152"/>
      <c r="AW52" s="152"/>
      <c r="AX52" s="152"/>
      <c r="AY52" s="152"/>
      <c r="AZ52" s="152"/>
    </row>
    <row r="53" spans="1:52" ht="24" x14ac:dyDescent="0.35">
      <c r="A53" s="150">
        <v>48</v>
      </c>
      <c r="B53" s="151" t="s">
        <v>898</v>
      </c>
      <c r="C53" s="151"/>
      <c r="D53" s="151"/>
      <c r="E53" s="151"/>
      <c r="F53" s="152"/>
      <c r="G53" s="153" t="s">
        <v>38</v>
      </c>
      <c r="H53" s="152"/>
      <c r="I53" s="152"/>
      <c r="J53" s="152"/>
      <c r="K53" s="152"/>
      <c r="L53" s="152"/>
      <c r="M53" s="152"/>
      <c r="N53" s="152"/>
      <c r="O53" s="154"/>
      <c r="P53" s="154"/>
      <c r="Q53" s="154"/>
      <c r="R53" s="154"/>
      <c r="S53" s="154"/>
      <c r="T53" s="154"/>
      <c r="U53" s="152"/>
      <c r="V53" s="152"/>
      <c r="W53" s="152"/>
      <c r="X53" s="152"/>
      <c r="Y53" s="152"/>
      <c r="Z53" s="152"/>
      <c r="AA53" s="152"/>
      <c r="AB53" s="152"/>
      <c r="AC53" s="152"/>
      <c r="AD53" s="152"/>
      <c r="AE53" s="152"/>
      <c r="AF53" s="155"/>
      <c r="AG53" s="152"/>
      <c r="AH53" s="152"/>
      <c r="AI53" s="152"/>
      <c r="AJ53" s="152"/>
      <c r="AK53" s="152"/>
      <c r="AL53" s="152"/>
      <c r="AM53" s="152"/>
      <c r="AN53" s="152"/>
      <c r="AO53" s="152"/>
      <c r="AP53" s="152"/>
      <c r="AQ53" s="152"/>
      <c r="AR53" s="152"/>
      <c r="AS53" s="152"/>
      <c r="AT53" s="152"/>
      <c r="AU53" s="152"/>
      <c r="AV53" s="152"/>
      <c r="AW53" s="152"/>
      <c r="AX53" s="152"/>
      <c r="AY53" s="152"/>
      <c r="AZ53" s="152"/>
    </row>
    <row r="54" spans="1:52" ht="72" x14ac:dyDescent="0.35">
      <c r="A54" s="150">
        <v>49</v>
      </c>
      <c r="B54" s="151" t="s">
        <v>861</v>
      </c>
      <c r="C54" s="151"/>
      <c r="D54" s="151" t="s">
        <v>1134</v>
      </c>
      <c r="E54" s="151" t="s">
        <v>1135</v>
      </c>
      <c r="F54" s="152"/>
      <c r="G54" s="153" t="s">
        <v>1758</v>
      </c>
      <c r="H54" s="152" t="s">
        <v>1138</v>
      </c>
      <c r="I54" s="152" t="s">
        <v>1758</v>
      </c>
      <c r="J54" s="153" t="s">
        <v>1136</v>
      </c>
      <c r="K54" s="152"/>
      <c r="L54" s="152" t="s">
        <v>1758</v>
      </c>
      <c r="M54" s="152" t="s">
        <v>1048</v>
      </c>
      <c r="N54" s="152" t="s">
        <v>1137</v>
      </c>
      <c r="O54" s="154"/>
      <c r="P54" s="154"/>
      <c r="Q54" s="154"/>
      <c r="R54" s="154"/>
      <c r="S54" s="154"/>
      <c r="T54" s="154">
        <v>43466</v>
      </c>
      <c r="U54" s="152" t="s">
        <v>856</v>
      </c>
      <c r="V54" s="152" t="s">
        <v>437</v>
      </c>
      <c r="W54" s="153" t="s">
        <v>1142</v>
      </c>
      <c r="X54" s="152" t="s">
        <v>1051</v>
      </c>
      <c r="Y54" s="152" t="s">
        <v>51</v>
      </c>
      <c r="Z54" s="152" t="s">
        <v>1132</v>
      </c>
      <c r="AA54" s="152" t="s">
        <v>582</v>
      </c>
      <c r="AB54" s="152" t="s">
        <v>598</v>
      </c>
      <c r="AC54" s="158" t="s">
        <v>1133</v>
      </c>
      <c r="AD54" s="152"/>
      <c r="AE54" s="154">
        <v>43466</v>
      </c>
      <c r="AF54" s="155" t="s">
        <v>1115</v>
      </c>
      <c r="AG54" s="152" t="s">
        <v>1140</v>
      </c>
      <c r="AH54" s="152" t="s">
        <v>1141</v>
      </c>
      <c r="AI54" s="152" t="s">
        <v>1089</v>
      </c>
      <c r="AJ54" s="152" t="s">
        <v>51</v>
      </c>
      <c r="AK54" s="152"/>
      <c r="AL54" s="152"/>
      <c r="AM54" s="152"/>
      <c r="AN54" s="152"/>
      <c r="AO54" s="152" t="s">
        <v>51</v>
      </c>
      <c r="AP54" s="152"/>
      <c r="AQ54" s="152" t="s">
        <v>1090</v>
      </c>
      <c r="AR54" s="152" t="s">
        <v>606</v>
      </c>
      <c r="AS54" s="152" t="s">
        <v>1108</v>
      </c>
      <c r="AT54" s="153" t="s">
        <v>1143</v>
      </c>
      <c r="AU54" s="152" t="s">
        <v>1144</v>
      </c>
      <c r="AV54" s="152" t="s">
        <v>1144</v>
      </c>
      <c r="AW54" s="152" t="s">
        <v>1145</v>
      </c>
      <c r="AX54" s="152" t="s">
        <v>1108</v>
      </c>
      <c r="AY54" s="152" t="s">
        <v>1092</v>
      </c>
      <c r="AZ54" s="152" t="s">
        <v>1146</v>
      </c>
    </row>
    <row r="55" spans="1:52" ht="24" x14ac:dyDescent="0.35">
      <c r="A55" s="150">
        <v>50</v>
      </c>
      <c r="B55" s="151" t="s">
        <v>875</v>
      </c>
      <c r="C55" s="151"/>
      <c r="D55" s="151"/>
      <c r="E55" s="151"/>
      <c r="F55" s="152"/>
      <c r="G55" s="153" t="s">
        <v>38</v>
      </c>
      <c r="H55" s="152"/>
      <c r="I55" s="152" t="s">
        <v>38</v>
      </c>
      <c r="J55" s="152"/>
      <c r="K55" s="152"/>
      <c r="L55" s="152"/>
      <c r="M55" s="152"/>
      <c r="N55" s="152"/>
      <c r="O55" s="154"/>
      <c r="P55" s="154"/>
      <c r="Q55" s="154"/>
      <c r="R55" s="154"/>
      <c r="S55" s="154"/>
      <c r="T55" s="154"/>
      <c r="U55" s="152"/>
      <c r="V55" s="152"/>
      <c r="W55" s="152"/>
      <c r="X55" s="152"/>
      <c r="Y55" s="152"/>
      <c r="Z55" s="152"/>
      <c r="AA55" s="152"/>
      <c r="AB55" s="152"/>
      <c r="AC55" s="152"/>
      <c r="AD55" s="152"/>
      <c r="AE55" s="152"/>
      <c r="AF55" s="155"/>
      <c r="AG55" s="152"/>
      <c r="AH55" s="152"/>
      <c r="AI55" s="152"/>
      <c r="AJ55" s="152"/>
      <c r="AK55" s="152"/>
      <c r="AL55" s="152"/>
      <c r="AM55" s="152"/>
      <c r="AN55" s="152"/>
      <c r="AO55" s="152"/>
      <c r="AP55" s="152"/>
      <c r="AQ55" s="152"/>
      <c r="AR55" s="152"/>
      <c r="AS55" s="152"/>
      <c r="AT55" s="152"/>
      <c r="AU55" s="152"/>
      <c r="AV55" s="152"/>
      <c r="AW55" s="152"/>
      <c r="AX55" s="152"/>
      <c r="AY55" s="152"/>
      <c r="AZ55" s="152"/>
    </row>
    <row r="56" spans="1:52" ht="80.25" customHeight="1" x14ac:dyDescent="0.35">
      <c r="A56" s="150">
        <v>51</v>
      </c>
      <c r="B56" s="156" t="s">
        <v>872</v>
      </c>
      <c r="C56" s="151"/>
      <c r="D56" s="151" t="s">
        <v>1047</v>
      </c>
      <c r="E56" s="151" t="s">
        <v>1046</v>
      </c>
      <c r="F56" s="152"/>
      <c r="G56" s="153" t="s">
        <v>1028</v>
      </c>
      <c r="H56" s="152"/>
      <c r="I56" s="152" t="s">
        <v>1028</v>
      </c>
      <c r="J56" s="152" t="s">
        <v>1028</v>
      </c>
      <c r="K56" s="152" t="s">
        <v>1045</v>
      </c>
      <c r="L56" s="152" t="s">
        <v>1028</v>
      </c>
      <c r="M56" s="152" t="s">
        <v>1048</v>
      </c>
      <c r="N56" s="152" t="s">
        <v>1049</v>
      </c>
      <c r="O56" s="154">
        <v>35796</v>
      </c>
      <c r="P56" s="154">
        <v>44266</v>
      </c>
      <c r="Q56" s="154">
        <v>39814</v>
      </c>
      <c r="R56" s="154">
        <v>44266</v>
      </c>
      <c r="S56" s="154">
        <v>44266</v>
      </c>
      <c r="T56" s="154"/>
      <c r="U56" s="152" t="s">
        <v>856</v>
      </c>
      <c r="V56" s="152" t="s">
        <v>449</v>
      </c>
      <c r="W56" s="153" t="s">
        <v>1050</v>
      </c>
      <c r="X56" s="152" t="s">
        <v>1051</v>
      </c>
      <c r="Y56" s="153" t="s">
        <v>1052</v>
      </c>
      <c r="Z56" s="152" t="s">
        <v>1053</v>
      </c>
      <c r="AA56" s="152"/>
      <c r="AB56" s="152" t="s">
        <v>595</v>
      </c>
      <c r="AC56" s="152" t="s">
        <v>1024</v>
      </c>
      <c r="AD56" s="152"/>
      <c r="AE56" s="154">
        <v>44267</v>
      </c>
      <c r="AF56" s="155" t="s">
        <v>1054</v>
      </c>
      <c r="AG56" s="152" t="s">
        <v>1025</v>
      </c>
      <c r="AH56" s="152" t="s">
        <v>1026</v>
      </c>
      <c r="AI56" s="152" t="s">
        <v>1055</v>
      </c>
      <c r="AJ56" s="152" t="s">
        <v>51</v>
      </c>
      <c r="AK56" s="152" t="s">
        <v>51</v>
      </c>
      <c r="AL56" s="152"/>
      <c r="AM56" s="152"/>
      <c r="AN56" s="152"/>
      <c r="AO56" s="165" t="s">
        <v>1056</v>
      </c>
      <c r="AP56" s="152"/>
      <c r="AQ56" s="152" t="s">
        <v>1028</v>
      </c>
      <c r="AR56" s="152" t="s">
        <v>605</v>
      </c>
      <c r="AS56" s="152" t="s">
        <v>1057</v>
      </c>
      <c r="AT56" s="165" t="s">
        <v>1058</v>
      </c>
      <c r="AU56" s="152" t="s">
        <v>1027</v>
      </c>
      <c r="AV56" s="152" t="s">
        <v>1027</v>
      </c>
      <c r="AW56" s="152" t="s">
        <v>1059</v>
      </c>
      <c r="AX56" s="152" t="s">
        <v>1060</v>
      </c>
      <c r="AY56" s="152" t="s">
        <v>1027</v>
      </c>
      <c r="AZ56" s="152" t="s">
        <v>1472</v>
      </c>
    </row>
    <row r="57" spans="1:52" ht="36" x14ac:dyDescent="0.35">
      <c r="A57" s="150">
        <v>52</v>
      </c>
      <c r="B57" s="151" t="s">
        <v>1463</v>
      </c>
      <c r="C57" s="151" t="s">
        <v>1464</v>
      </c>
      <c r="D57" s="151" t="s">
        <v>1465</v>
      </c>
      <c r="E57" s="151"/>
      <c r="F57" s="152"/>
      <c r="G57" s="153" t="s">
        <v>38</v>
      </c>
      <c r="H57" s="152"/>
      <c r="I57" s="152" t="s">
        <v>38</v>
      </c>
      <c r="J57" s="152" t="s">
        <v>38</v>
      </c>
      <c r="K57" s="152"/>
      <c r="L57" s="152" t="s">
        <v>38</v>
      </c>
      <c r="M57" s="152"/>
      <c r="N57" s="152" t="s">
        <v>1466</v>
      </c>
      <c r="O57" s="154"/>
      <c r="P57" s="154"/>
      <c r="Q57" s="154"/>
      <c r="R57" s="154"/>
      <c r="S57" s="154"/>
      <c r="T57" s="154">
        <v>41951</v>
      </c>
      <c r="U57" s="152" t="s">
        <v>856</v>
      </c>
      <c r="V57" s="152" t="s">
        <v>449</v>
      </c>
      <c r="W57" s="152" t="s">
        <v>1467</v>
      </c>
      <c r="X57" s="152" t="s">
        <v>849</v>
      </c>
      <c r="Y57" s="152" t="s">
        <v>1294</v>
      </c>
      <c r="Z57" s="152"/>
      <c r="AA57" s="152" t="s">
        <v>582</v>
      </c>
      <c r="AB57" s="152" t="s">
        <v>598</v>
      </c>
      <c r="AC57" s="152"/>
      <c r="AD57" s="152" t="s">
        <v>38</v>
      </c>
      <c r="AE57" s="154">
        <v>44286</v>
      </c>
      <c r="AF57" s="155">
        <v>0.01</v>
      </c>
      <c r="AG57" s="152" t="s">
        <v>1468</v>
      </c>
      <c r="AH57" s="152" t="s">
        <v>1026</v>
      </c>
      <c r="AI57" s="153" t="s">
        <v>982</v>
      </c>
      <c r="AJ57" s="153" t="s">
        <v>1469</v>
      </c>
      <c r="AK57" s="152"/>
      <c r="AL57" s="152"/>
      <c r="AM57" s="152"/>
      <c r="AN57" s="152"/>
      <c r="AO57" s="152" t="s">
        <v>51</v>
      </c>
      <c r="AP57" s="152"/>
      <c r="AQ57" s="152" t="s">
        <v>38</v>
      </c>
      <c r="AR57" s="152" t="s">
        <v>606</v>
      </c>
      <c r="AS57" s="152" t="s">
        <v>1057</v>
      </c>
      <c r="AT57" s="152" t="s">
        <v>51</v>
      </c>
      <c r="AU57" s="152" t="s">
        <v>1470</v>
      </c>
      <c r="AV57" s="152" t="s">
        <v>76</v>
      </c>
      <c r="AW57" s="152" t="s">
        <v>1059</v>
      </c>
      <c r="AX57" s="152" t="s">
        <v>1060</v>
      </c>
      <c r="AY57" s="152" t="s">
        <v>1471</v>
      </c>
      <c r="AZ57" s="152" t="s">
        <v>1471</v>
      </c>
    </row>
    <row r="58" spans="1:52" ht="108" x14ac:dyDescent="0.35">
      <c r="A58" s="150">
        <v>53</v>
      </c>
      <c r="B58" s="161" t="s">
        <v>699</v>
      </c>
      <c r="C58" s="152"/>
      <c r="D58" s="99" t="s">
        <v>993</v>
      </c>
      <c r="E58" s="153" t="s">
        <v>992</v>
      </c>
      <c r="F58" s="152"/>
      <c r="G58" s="153" t="s">
        <v>45</v>
      </c>
      <c r="H58" s="152"/>
      <c r="I58" s="152" t="s">
        <v>45</v>
      </c>
      <c r="J58" s="152" t="s">
        <v>45</v>
      </c>
      <c r="K58" s="152"/>
      <c r="L58" s="152" t="s">
        <v>45</v>
      </c>
      <c r="M58" s="153" t="s">
        <v>991</v>
      </c>
      <c r="N58" s="152" t="s">
        <v>868</v>
      </c>
      <c r="O58" s="154">
        <v>40544</v>
      </c>
      <c r="P58" s="154">
        <v>40544</v>
      </c>
      <c r="Q58" s="154">
        <v>40544</v>
      </c>
      <c r="R58" s="154">
        <v>40544</v>
      </c>
      <c r="S58" s="154">
        <v>40544</v>
      </c>
      <c r="T58" s="154"/>
      <c r="U58" s="152" t="s">
        <v>856</v>
      </c>
      <c r="V58" s="152" t="s">
        <v>443</v>
      </c>
      <c r="W58" s="152" t="s">
        <v>994</v>
      </c>
      <c r="X58" s="152" t="s">
        <v>849</v>
      </c>
      <c r="Y58" s="152"/>
      <c r="Z58" s="152"/>
      <c r="AA58" s="152" t="s">
        <v>586</v>
      </c>
      <c r="AB58" s="152" t="s">
        <v>598</v>
      </c>
      <c r="AC58" s="152"/>
      <c r="AD58" s="152" t="s">
        <v>823</v>
      </c>
      <c r="AE58" s="152"/>
      <c r="AF58" s="155">
        <v>1.1399999999999999</v>
      </c>
      <c r="AG58" s="152" t="s">
        <v>850</v>
      </c>
      <c r="AH58" s="152" t="s">
        <v>851</v>
      </c>
      <c r="AI58" s="153" t="s">
        <v>982</v>
      </c>
      <c r="AJ58" s="152" t="s">
        <v>51</v>
      </c>
      <c r="AK58" s="152" t="s">
        <v>995</v>
      </c>
      <c r="AL58" s="152"/>
      <c r="AM58" s="152"/>
      <c r="AN58" s="152"/>
      <c r="AO58" s="152" t="s">
        <v>51</v>
      </c>
      <c r="AP58" s="152"/>
      <c r="AQ58" s="152" t="s">
        <v>45</v>
      </c>
      <c r="AR58" s="152" t="s">
        <v>996</v>
      </c>
      <c r="AS58" s="152" t="s">
        <v>985</v>
      </c>
      <c r="AT58" s="152" t="s">
        <v>51</v>
      </c>
      <c r="AU58" s="152" t="s">
        <v>76</v>
      </c>
      <c r="AV58" s="152" t="s">
        <v>76</v>
      </c>
      <c r="AW58" s="152"/>
      <c r="AX58" s="152"/>
      <c r="AY58" s="152"/>
      <c r="AZ58" s="152"/>
    </row>
    <row r="59" spans="1:52" ht="24" x14ac:dyDescent="0.35">
      <c r="A59" s="150">
        <v>54</v>
      </c>
      <c r="B59" s="151" t="s">
        <v>896</v>
      </c>
      <c r="C59" s="151" t="s">
        <v>1297</v>
      </c>
      <c r="D59" s="151" t="s">
        <v>1298</v>
      </c>
      <c r="E59" s="151"/>
      <c r="F59" s="152"/>
      <c r="G59" s="153" t="s">
        <v>45</v>
      </c>
      <c r="H59" s="152" t="s">
        <v>839</v>
      </c>
      <c r="I59" s="152" t="s">
        <v>45</v>
      </c>
      <c r="J59" s="152"/>
      <c r="K59" s="152"/>
      <c r="L59" s="152" t="s">
        <v>45</v>
      </c>
      <c r="M59" s="152"/>
      <c r="N59" s="152">
        <v>2006</v>
      </c>
      <c r="O59" s="154">
        <v>38838</v>
      </c>
      <c r="P59" s="154">
        <v>38838</v>
      </c>
      <c r="Q59" s="154">
        <v>38838</v>
      </c>
      <c r="R59" s="154">
        <v>38838</v>
      </c>
      <c r="S59" s="154">
        <v>38838</v>
      </c>
      <c r="T59" s="154"/>
      <c r="U59" s="152" t="s">
        <v>856</v>
      </c>
      <c r="V59" s="152" t="s">
        <v>392</v>
      </c>
      <c r="W59" s="152" t="s">
        <v>1299</v>
      </c>
      <c r="X59" s="152" t="s">
        <v>849</v>
      </c>
      <c r="Y59" s="152"/>
      <c r="Z59" s="152"/>
      <c r="AA59" s="152" t="s">
        <v>586</v>
      </c>
      <c r="AB59" s="152" t="s">
        <v>598</v>
      </c>
      <c r="AC59" s="152"/>
      <c r="AD59" s="152" t="s">
        <v>823</v>
      </c>
      <c r="AE59" s="154">
        <v>38838</v>
      </c>
      <c r="AF59" s="155">
        <v>0.95</v>
      </c>
      <c r="AG59" s="152" t="s">
        <v>1300</v>
      </c>
      <c r="AH59" s="152" t="s">
        <v>1301</v>
      </c>
      <c r="AI59" s="153" t="s">
        <v>982</v>
      </c>
      <c r="AJ59" s="152" t="s">
        <v>51</v>
      </c>
      <c r="AK59" s="152"/>
      <c r="AL59" s="152"/>
      <c r="AM59" s="152"/>
      <c r="AN59" s="152"/>
      <c r="AO59" s="152" t="s">
        <v>51</v>
      </c>
      <c r="AP59" s="152"/>
      <c r="AQ59" s="152" t="s">
        <v>45</v>
      </c>
      <c r="AR59" s="152" t="s">
        <v>606</v>
      </c>
      <c r="AS59" s="152" t="s">
        <v>985</v>
      </c>
      <c r="AT59" s="152" t="s">
        <v>51</v>
      </c>
      <c r="AU59" s="152" t="s">
        <v>76</v>
      </c>
      <c r="AV59" s="152" t="s">
        <v>76</v>
      </c>
      <c r="AW59" s="152" t="s">
        <v>51</v>
      </c>
      <c r="AX59" s="152" t="s">
        <v>1294</v>
      </c>
      <c r="AY59" s="152" t="s">
        <v>1297</v>
      </c>
      <c r="AZ59" s="152" t="s">
        <v>1297</v>
      </c>
    </row>
    <row r="60" spans="1:52" ht="24" x14ac:dyDescent="0.35">
      <c r="A60" s="150">
        <v>55</v>
      </c>
      <c r="B60" s="151" t="s">
        <v>883</v>
      </c>
      <c r="C60" s="151"/>
      <c r="D60" s="151"/>
      <c r="E60" s="151"/>
      <c r="F60" s="152"/>
      <c r="G60" s="153" t="s">
        <v>38</v>
      </c>
      <c r="H60" s="152"/>
      <c r="I60" s="152" t="s">
        <v>45</v>
      </c>
      <c r="J60" s="152"/>
      <c r="K60" s="152"/>
      <c r="L60" s="152"/>
      <c r="M60" s="152"/>
      <c r="N60" s="152"/>
      <c r="O60" s="154"/>
      <c r="P60" s="154"/>
      <c r="Q60" s="154"/>
      <c r="R60" s="154"/>
      <c r="S60" s="154"/>
      <c r="T60" s="154"/>
      <c r="U60" s="152"/>
      <c r="V60" s="152"/>
      <c r="W60" s="152"/>
      <c r="X60" s="152"/>
      <c r="Y60" s="152"/>
      <c r="Z60" s="152"/>
      <c r="AA60" s="152"/>
      <c r="AB60" s="152"/>
      <c r="AC60" s="152"/>
      <c r="AD60" s="152"/>
      <c r="AE60" s="152"/>
      <c r="AF60" s="155"/>
      <c r="AG60" s="152"/>
      <c r="AH60" s="152"/>
      <c r="AI60" s="152"/>
      <c r="AJ60" s="152"/>
      <c r="AK60" s="152"/>
      <c r="AL60" s="152"/>
      <c r="AM60" s="152"/>
      <c r="AN60" s="152"/>
      <c r="AO60" s="152"/>
      <c r="AP60" s="152"/>
      <c r="AQ60" s="152"/>
      <c r="AR60" s="152"/>
      <c r="AS60" s="152"/>
      <c r="AT60" s="152"/>
      <c r="AU60" s="152"/>
      <c r="AV60" s="152"/>
      <c r="AW60" s="152"/>
      <c r="AX60" s="152"/>
      <c r="AY60" s="152"/>
      <c r="AZ60" s="152"/>
    </row>
    <row r="61" spans="1:52" x14ac:dyDescent="0.35">
      <c r="A61" s="150">
        <v>56</v>
      </c>
      <c r="B61" s="151" t="s">
        <v>871</v>
      </c>
      <c r="C61" s="151"/>
      <c r="D61" s="151"/>
      <c r="E61" s="151"/>
      <c r="F61" s="152"/>
      <c r="G61" s="153"/>
      <c r="H61" s="152"/>
      <c r="I61" s="152" t="s">
        <v>45</v>
      </c>
      <c r="J61" s="152"/>
      <c r="K61" s="152"/>
      <c r="L61" s="152"/>
      <c r="M61" s="152"/>
      <c r="N61" s="152"/>
      <c r="O61" s="154"/>
      <c r="P61" s="154"/>
      <c r="Q61" s="154"/>
      <c r="R61" s="154"/>
      <c r="S61" s="154"/>
      <c r="T61" s="154"/>
      <c r="U61" s="152"/>
      <c r="V61" s="152"/>
      <c r="W61" s="152"/>
      <c r="X61" s="152"/>
      <c r="Y61" s="152"/>
      <c r="Z61" s="152"/>
      <c r="AA61" s="152"/>
      <c r="AB61" s="152"/>
      <c r="AC61" s="152"/>
      <c r="AD61" s="152"/>
      <c r="AE61" s="152"/>
      <c r="AF61" s="155"/>
      <c r="AG61" s="152"/>
      <c r="AH61" s="152"/>
      <c r="AI61" s="152"/>
      <c r="AJ61" s="152"/>
      <c r="AK61" s="152"/>
      <c r="AL61" s="152"/>
      <c r="AM61" s="152"/>
      <c r="AN61" s="152"/>
      <c r="AO61" s="152"/>
      <c r="AP61" s="152"/>
      <c r="AQ61" s="152"/>
      <c r="AR61" s="152"/>
      <c r="AS61" s="152"/>
      <c r="AT61" s="152"/>
      <c r="AU61" s="152"/>
      <c r="AV61" s="152"/>
      <c r="AW61" s="152"/>
      <c r="AX61" s="152"/>
      <c r="AY61" s="152"/>
      <c r="AZ61" s="152"/>
    </row>
    <row r="62" spans="1:52" ht="36" x14ac:dyDescent="0.35">
      <c r="A62" s="150">
        <v>57</v>
      </c>
      <c r="B62" s="151" t="s">
        <v>887</v>
      </c>
      <c r="C62" s="151"/>
      <c r="D62" s="151" t="s">
        <v>1428</v>
      </c>
      <c r="E62" s="151"/>
      <c r="F62" s="152"/>
      <c r="G62" s="153" t="s">
        <v>33</v>
      </c>
      <c r="H62" s="152" t="s">
        <v>45</v>
      </c>
      <c r="I62" s="152" t="s">
        <v>45</v>
      </c>
      <c r="J62" s="152" t="s">
        <v>1429</v>
      </c>
      <c r="K62" s="152"/>
      <c r="L62" s="152" t="s">
        <v>45</v>
      </c>
      <c r="M62" s="152"/>
      <c r="N62" s="152">
        <v>2006</v>
      </c>
      <c r="O62" s="154">
        <v>38718</v>
      </c>
      <c r="P62" s="154">
        <v>38718</v>
      </c>
      <c r="Q62" s="154">
        <v>38718</v>
      </c>
      <c r="R62" s="154">
        <v>38718</v>
      </c>
      <c r="S62" s="154">
        <v>38718</v>
      </c>
      <c r="T62" s="154"/>
      <c r="U62" s="152" t="s">
        <v>856</v>
      </c>
      <c r="V62" s="152" t="s">
        <v>377</v>
      </c>
      <c r="W62" s="152" t="s">
        <v>1430</v>
      </c>
      <c r="X62" s="152" t="s">
        <v>849</v>
      </c>
      <c r="Y62" s="152"/>
      <c r="Z62" s="152"/>
      <c r="AA62" s="152" t="s">
        <v>586</v>
      </c>
      <c r="AB62" s="152" t="s">
        <v>598</v>
      </c>
      <c r="AC62" s="152"/>
      <c r="AD62" s="152" t="s">
        <v>823</v>
      </c>
      <c r="AE62" s="154">
        <v>38838</v>
      </c>
      <c r="AF62" s="155">
        <v>0.2</v>
      </c>
      <c r="AG62" s="152" t="s">
        <v>850</v>
      </c>
      <c r="AH62" s="152" t="s">
        <v>851</v>
      </c>
      <c r="AI62" s="153" t="s">
        <v>982</v>
      </c>
      <c r="AJ62" s="152" t="s">
        <v>51</v>
      </c>
      <c r="AK62" s="152"/>
      <c r="AL62" s="152"/>
      <c r="AM62" s="152"/>
      <c r="AN62" s="152"/>
      <c r="AO62" s="152" t="s">
        <v>51</v>
      </c>
      <c r="AP62" s="152"/>
      <c r="AQ62" s="152" t="s">
        <v>45</v>
      </c>
      <c r="AR62" s="152" t="s">
        <v>606</v>
      </c>
      <c r="AS62" s="152" t="s">
        <v>985</v>
      </c>
      <c r="AT62" s="152" t="s">
        <v>1294</v>
      </c>
      <c r="AU62" s="152" t="s">
        <v>76</v>
      </c>
      <c r="AV62" s="152" t="s">
        <v>1431</v>
      </c>
      <c r="AW62" s="152" t="s">
        <v>51</v>
      </c>
      <c r="AX62" s="152" t="s">
        <v>51</v>
      </c>
      <c r="AY62" s="152" t="s">
        <v>1259</v>
      </c>
      <c r="AZ62" s="152" t="s">
        <v>1259</v>
      </c>
    </row>
    <row r="63" spans="1:52" x14ac:dyDescent="0.35">
      <c r="A63" s="150">
        <v>58</v>
      </c>
      <c r="B63" s="151" t="s">
        <v>893</v>
      </c>
      <c r="C63" s="151"/>
      <c r="D63" s="151"/>
      <c r="E63" s="151"/>
      <c r="F63" s="152"/>
      <c r="G63" s="153"/>
      <c r="H63" s="152"/>
      <c r="I63" s="152" t="s">
        <v>45</v>
      </c>
      <c r="J63" s="152"/>
      <c r="K63" s="152"/>
      <c r="L63" s="152"/>
      <c r="M63" s="152"/>
      <c r="N63" s="152"/>
      <c r="O63" s="154"/>
      <c r="P63" s="154"/>
      <c r="Q63" s="154"/>
      <c r="R63" s="154"/>
      <c r="S63" s="154"/>
      <c r="T63" s="154"/>
      <c r="U63" s="152"/>
      <c r="V63" s="152"/>
      <c r="W63" s="152"/>
      <c r="X63" s="152"/>
      <c r="Y63" s="152"/>
      <c r="Z63" s="152"/>
      <c r="AA63" s="152"/>
      <c r="AB63" s="152"/>
      <c r="AC63" s="152"/>
      <c r="AD63" s="152"/>
      <c r="AE63" s="152"/>
      <c r="AF63" s="155"/>
      <c r="AG63" s="152"/>
      <c r="AH63" s="152"/>
      <c r="AI63" s="152"/>
      <c r="AJ63" s="152"/>
      <c r="AK63" s="152"/>
      <c r="AL63" s="152"/>
      <c r="AM63" s="152"/>
      <c r="AN63" s="152"/>
      <c r="AO63" s="152"/>
      <c r="AP63" s="152"/>
      <c r="AQ63" s="152"/>
      <c r="AR63" s="152"/>
      <c r="AS63" s="152"/>
      <c r="AT63" s="152"/>
      <c r="AU63" s="152"/>
      <c r="AV63" s="152"/>
      <c r="AW63" s="152"/>
      <c r="AX63" s="152"/>
      <c r="AY63" s="152"/>
      <c r="AZ63" s="152"/>
    </row>
    <row r="64" spans="1:52" ht="60" x14ac:dyDescent="0.35">
      <c r="A64" s="150">
        <v>59</v>
      </c>
      <c r="B64" s="151" t="s">
        <v>1477</v>
      </c>
      <c r="C64" s="151" t="s">
        <v>878</v>
      </c>
      <c r="D64" s="151" t="s">
        <v>1478</v>
      </c>
      <c r="E64" s="151" t="s">
        <v>1479</v>
      </c>
      <c r="F64" s="153" t="s">
        <v>1335</v>
      </c>
      <c r="G64" s="153" t="s">
        <v>1036</v>
      </c>
      <c r="H64" s="152" t="s">
        <v>937</v>
      </c>
      <c r="I64" s="152" t="s">
        <v>45</v>
      </c>
      <c r="J64" s="152" t="s">
        <v>1401</v>
      </c>
      <c r="K64" s="152"/>
      <c r="L64" s="152" t="s">
        <v>839</v>
      </c>
      <c r="M64" s="152" t="s">
        <v>1480</v>
      </c>
      <c r="N64" s="152">
        <v>2013</v>
      </c>
      <c r="O64" s="154">
        <v>41275</v>
      </c>
      <c r="P64" s="154">
        <v>41275</v>
      </c>
      <c r="Q64" s="154">
        <v>41275</v>
      </c>
      <c r="R64" s="154">
        <v>41275</v>
      </c>
      <c r="S64" s="154">
        <v>41275</v>
      </c>
      <c r="T64" s="154"/>
      <c r="U64" s="152" t="s">
        <v>856</v>
      </c>
      <c r="V64" s="152" t="s">
        <v>392</v>
      </c>
      <c r="W64" s="153" t="s">
        <v>1481</v>
      </c>
      <c r="X64" s="152" t="s">
        <v>849</v>
      </c>
      <c r="Y64" s="152"/>
      <c r="Z64" s="152"/>
      <c r="AA64" s="152" t="s">
        <v>586</v>
      </c>
      <c r="AB64" s="152" t="s">
        <v>598</v>
      </c>
      <c r="AC64" s="152"/>
      <c r="AD64" s="152" t="s">
        <v>823</v>
      </c>
      <c r="AE64" s="154">
        <v>41275</v>
      </c>
      <c r="AF64" s="155">
        <v>173</v>
      </c>
      <c r="AG64" s="152" t="s">
        <v>1482</v>
      </c>
      <c r="AH64" s="152" t="s">
        <v>1483</v>
      </c>
      <c r="AI64" s="152" t="s">
        <v>982</v>
      </c>
      <c r="AJ64" s="152" t="s">
        <v>51</v>
      </c>
      <c r="AK64" s="152"/>
      <c r="AL64" s="152"/>
      <c r="AM64" s="152"/>
      <c r="AN64" s="152"/>
      <c r="AO64" s="152" t="s">
        <v>51</v>
      </c>
      <c r="AP64" s="152"/>
      <c r="AQ64" s="152" t="s">
        <v>45</v>
      </c>
      <c r="AR64" s="152" t="s">
        <v>606</v>
      </c>
      <c r="AS64" s="152" t="s">
        <v>985</v>
      </c>
      <c r="AT64" s="152" t="s">
        <v>1294</v>
      </c>
      <c r="AU64" s="152" t="s">
        <v>1484</v>
      </c>
      <c r="AV64" s="152" t="s">
        <v>1315</v>
      </c>
      <c r="AW64" s="152" t="s">
        <v>1485</v>
      </c>
      <c r="AX64" s="152" t="s">
        <v>1275</v>
      </c>
      <c r="AY64" s="152" t="s">
        <v>1259</v>
      </c>
      <c r="AZ64" s="152" t="s">
        <v>1259</v>
      </c>
    </row>
    <row r="65" spans="1:52" x14ac:dyDescent="0.35">
      <c r="A65" s="150">
        <v>60</v>
      </c>
      <c r="B65" s="151" t="s">
        <v>892</v>
      </c>
      <c r="C65" s="151"/>
      <c r="D65" s="151"/>
      <c r="E65" s="151"/>
      <c r="F65" s="152"/>
      <c r="G65" s="153"/>
      <c r="H65" s="152"/>
      <c r="I65" s="152" t="s">
        <v>45</v>
      </c>
      <c r="J65" s="152"/>
      <c r="K65" s="152"/>
      <c r="L65" s="152"/>
      <c r="M65" s="152"/>
      <c r="N65" s="152"/>
      <c r="O65" s="154"/>
      <c r="P65" s="154"/>
      <c r="Q65" s="154"/>
      <c r="R65" s="154"/>
      <c r="S65" s="154"/>
      <c r="T65" s="154"/>
      <c r="U65" s="152"/>
      <c r="V65" s="152"/>
      <c r="W65" s="152"/>
      <c r="X65" s="152"/>
      <c r="Y65" s="152"/>
      <c r="Z65" s="152"/>
      <c r="AA65" s="152"/>
      <c r="AB65" s="152"/>
      <c r="AC65" s="152"/>
      <c r="AD65" s="152"/>
      <c r="AE65" s="152"/>
      <c r="AF65" s="155"/>
      <c r="AG65" s="152"/>
      <c r="AH65" s="152"/>
      <c r="AI65" s="152"/>
      <c r="AJ65" s="152"/>
      <c r="AK65" s="152"/>
      <c r="AL65" s="152"/>
      <c r="AM65" s="152"/>
      <c r="AN65" s="152"/>
      <c r="AO65" s="152"/>
      <c r="AP65" s="152"/>
      <c r="AQ65" s="152"/>
      <c r="AR65" s="152"/>
      <c r="AS65" s="152"/>
      <c r="AT65" s="152"/>
      <c r="AU65" s="152"/>
      <c r="AV65" s="152"/>
      <c r="AW65" s="152"/>
      <c r="AX65" s="152"/>
      <c r="AY65" s="152"/>
      <c r="AZ65" s="152"/>
    </row>
    <row r="66" spans="1:52" x14ac:dyDescent="0.35">
      <c r="A66" s="150">
        <v>61</v>
      </c>
      <c r="B66" s="151" t="s">
        <v>927</v>
      </c>
      <c r="C66" s="152"/>
      <c r="D66" s="152"/>
      <c r="E66" s="152"/>
      <c r="F66" s="152"/>
      <c r="G66" s="153"/>
      <c r="H66" s="152"/>
      <c r="I66" s="152" t="s">
        <v>45</v>
      </c>
      <c r="J66" s="152"/>
      <c r="K66" s="152"/>
      <c r="L66" s="152"/>
      <c r="M66" s="152"/>
      <c r="N66" s="152"/>
      <c r="O66" s="154"/>
      <c r="P66" s="154"/>
      <c r="Q66" s="154"/>
      <c r="R66" s="154"/>
      <c r="S66" s="154"/>
      <c r="T66" s="154"/>
      <c r="U66" s="152"/>
      <c r="V66" s="152"/>
      <c r="W66" s="152"/>
      <c r="X66" s="152"/>
      <c r="Y66" s="152"/>
      <c r="Z66" s="152"/>
      <c r="AA66" s="152"/>
      <c r="AB66" s="152"/>
      <c r="AC66" s="152"/>
      <c r="AD66" s="152"/>
      <c r="AE66" s="152"/>
      <c r="AF66" s="155"/>
      <c r="AG66" s="152"/>
      <c r="AH66" s="152"/>
      <c r="AI66" s="152"/>
      <c r="AJ66" s="152"/>
      <c r="AK66" s="152"/>
      <c r="AL66" s="152"/>
      <c r="AM66" s="152"/>
      <c r="AN66" s="152"/>
      <c r="AO66" s="152"/>
      <c r="AP66" s="152"/>
      <c r="AQ66" s="152"/>
      <c r="AR66" s="152"/>
      <c r="AS66" s="152"/>
      <c r="AT66" s="152"/>
      <c r="AU66" s="152"/>
      <c r="AV66" s="152"/>
      <c r="AW66" s="152"/>
      <c r="AX66" s="152"/>
      <c r="AY66" s="152"/>
      <c r="AZ66" s="152"/>
    </row>
    <row r="67" spans="1:52" x14ac:dyDescent="0.35">
      <c r="A67" s="150">
        <v>62</v>
      </c>
      <c r="B67" s="151" t="s">
        <v>928</v>
      </c>
      <c r="C67" s="152"/>
      <c r="D67" s="152"/>
      <c r="E67" s="152"/>
      <c r="F67" s="152"/>
      <c r="G67" s="153"/>
      <c r="H67" s="152"/>
      <c r="I67" s="152" t="s">
        <v>45</v>
      </c>
      <c r="J67" s="152"/>
      <c r="K67" s="152"/>
      <c r="L67" s="152"/>
      <c r="M67" s="152"/>
      <c r="N67" s="152"/>
      <c r="O67" s="154"/>
      <c r="P67" s="154"/>
      <c r="Q67" s="154"/>
      <c r="R67" s="154"/>
      <c r="S67" s="154"/>
      <c r="T67" s="154"/>
      <c r="U67" s="152"/>
      <c r="V67" s="152"/>
      <c r="W67" s="152"/>
      <c r="X67" s="152"/>
      <c r="Y67" s="152"/>
      <c r="Z67" s="152"/>
      <c r="AA67" s="152"/>
      <c r="AB67" s="152"/>
      <c r="AC67" s="152"/>
      <c r="AD67" s="152"/>
      <c r="AE67" s="152"/>
      <c r="AF67" s="155"/>
      <c r="AG67" s="152"/>
      <c r="AH67" s="152"/>
      <c r="AI67" s="152"/>
      <c r="AJ67" s="152"/>
      <c r="AK67" s="152"/>
      <c r="AL67" s="152"/>
      <c r="AM67" s="152"/>
      <c r="AN67" s="152"/>
      <c r="AO67" s="152"/>
      <c r="AP67" s="152"/>
      <c r="AQ67" s="152"/>
      <c r="AR67" s="152"/>
      <c r="AS67" s="152"/>
      <c r="AT67" s="152"/>
      <c r="AU67" s="152"/>
      <c r="AV67" s="152"/>
      <c r="AW67" s="152"/>
      <c r="AX67" s="152"/>
      <c r="AY67" s="152"/>
      <c r="AZ67" s="152"/>
    </row>
    <row r="68" spans="1:52" ht="24" x14ac:dyDescent="0.35">
      <c r="A68" s="150">
        <v>63</v>
      </c>
      <c r="B68" s="151" t="s">
        <v>957</v>
      </c>
      <c r="C68" s="152"/>
      <c r="D68" s="152"/>
      <c r="E68" s="152"/>
      <c r="F68" s="152"/>
      <c r="G68" s="153" t="s">
        <v>38</v>
      </c>
      <c r="H68" s="152" t="s">
        <v>47</v>
      </c>
      <c r="I68" s="152"/>
      <c r="J68" s="152"/>
      <c r="K68" s="152"/>
      <c r="L68" s="152"/>
      <c r="M68" s="152"/>
      <c r="N68" s="152"/>
      <c r="O68" s="154"/>
      <c r="P68" s="154"/>
      <c r="Q68" s="154"/>
      <c r="R68" s="154"/>
      <c r="S68" s="154"/>
      <c r="T68" s="154"/>
      <c r="U68" s="152"/>
      <c r="V68" s="152"/>
      <c r="W68" s="152"/>
      <c r="X68" s="152"/>
      <c r="Y68" s="152"/>
      <c r="Z68" s="152"/>
      <c r="AA68" s="152"/>
      <c r="AB68" s="152"/>
      <c r="AC68" s="152"/>
      <c r="AD68" s="152"/>
      <c r="AE68" s="152"/>
      <c r="AF68" s="155"/>
      <c r="AG68" s="152"/>
      <c r="AH68" s="152"/>
      <c r="AI68" s="152"/>
      <c r="AJ68" s="152"/>
      <c r="AK68" s="152"/>
      <c r="AL68" s="152"/>
      <c r="AM68" s="152"/>
      <c r="AN68" s="152"/>
      <c r="AO68" s="152"/>
      <c r="AP68" s="152"/>
      <c r="AQ68" s="152"/>
      <c r="AR68" s="152"/>
      <c r="AS68" s="152"/>
      <c r="AT68" s="152"/>
      <c r="AU68" s="152"/>
      <c r="AV68" s="152"/>
      <c r="AW68" s="152"/>
      <c r="AX68" s="152"/>
      <c r="AY68" s="152"/>
      <c r="AZ68" s="152"/>
    </row>
    <row r="69" spans="1:52" ht="24" x14ac:dyDescent="0.35">
      <c r="A69" s="150">
        <v>64</v>
      </c>
      <c r="B69" s="151" t="s">
        <v>990</v>
      </c>
      <c r="C69" s="152"/>
      <c r="D69" s="152"/>
      <c r="E69" s="152"/>
      <c r="F69" s="152"/>
      <c r="G69" s="153" t="s">
        <v>38</v>
      </c>
      <c r="H69" s="152" t="s">
        <v>40</v>
      </c>
      <c r="I69" s="152"/>
      <c r="J69" s="152"/>
      <c r="K69" s="152"/>
      <c r="L69" s="152"/>
      <c r="M69" s="152"/>
      <c r="N69" s="152"/>
      <c r="O69" s="154"/>
      <c r="P69" s="154"/>
      <c r="Q69" s="154"/>
      <c r="R69" s="154"/>
      <c r="S69" s="154"/>
      <c r="T69" s="154"/>
      <c r="U69" s="152"/>
      <c r="V69" s="152"/>
      <c r="W69" s="152"/>
      <c r="X69" s="152"/>
      <c r="Y69" s="152"/>
      <c r="Z69" s="152"/>
      <c r="AA69" s="152"/>
      <c r="AB69" s="152"/>
      <c r="AC69" s="152"/>
      <c r="AD69" s="152"/>
      <c r="AE69" s="152"/>
      <c r="AF69" s="155"/>
      <c r="AG69" s="152"/>
      <c r="AH69" s="152"/>
      <c r="AI69" s="152"/>
      <c r="AJ69" s="152"/>
      <c r="AK69" s="152"/>
      <c r="AL69" s="152"/>
      <c r="AM69" s="152"/>
      <c r="AN69" s="152"/>
      <c r="AO69" s="152"/>
      <c r="AP69" s="152"/>
      <c r="AQ69" s="152"/>
      <c r="AR69" s="152"/>
      <c r="AS69" s="152"/>
      <c r="AT69" s="152"/>
      <c r="AU69" s="152"/>
      <c r="AV69" s="152"/>
      <c r="AW69" s="152"/>
      <c r="AX69" s="152"/>
      <c r="AY69" s="152"/>
      <c r="AZ69" s="152"/>
    </row>
    <row r="70" spans="1:52" ht="72" x14ac:dyDescent="0.35">
      <c r="A70" s="150">
        <v>65</v>
      </c>
      <c r="B70" s="156" t="s">
        <v>1001</v>
      </c>
      <c r="C70" s="152" t="s">
        <v>1445</v>
      </c>
      <c r="D70" s="153" t="s">
        <v>1006</v>
      </c>
      <c r="E70" s="152"/>
      <c r="F70" s="152"/>
      <c r="G70" s="153" t="s">
        <v>45</v>
      </c>
      <c r="H70" s="152" t="s">
        <v>45</v>
      </c>
      <c r="I70" s="153" t="s">
        <v>45</v>
      </c>
      <c r="J70" s="152"/>
      <c r="K70" s="152"/>
      <c r="L70" s="152" t="s">
        <v>45</v>
      </c>
      <c r="M70" s="152"/>
      <c r="N70" s="152" t="s">
        <v>1007</v>
      </c>
      <c r="O70" s="154">
        <v>39423</v>
      </c>
      <c r="P70" s="154">
        <v>39423</v>
      </c>
      <c r="Q70" s="154">
        <v>39423</v>
      </c>
      <c r="R70" s="154">
        <v>39423</v>
      </c>
      <c r="S70" s="154">
        <v>39423</v>
      </c>
      <c r="T70" s="154"/>
      <c r="U70" s="152" t="s">
        <v>856</v>
      </c>
      <c r="V70" s="152" t="s">
        <v>422</v>
      </c>
      <c r="W70" s="153" t="s">
        <v>1446</v>
      </c>
      <c r="X70" s="152" t="s">
        <v>849</v>
      </c>
      <c r="Y70" s="152"/>
      <c r="Z70" s="152"/>
      <c r="AA70" s="152" t="s">
        <v>586</v>
      </c>
      <c r="AB70" s="152" t="s">
        <v>598</v>
      </c>
      <c r="AC70" s="152"/>
      <c r="AD70" s="152" t="s">
        <v>823</v>
      </c>
      <c r="AE70" s="177">
        <v>44256</v>
      </c>
      <c r="AF70" s="155">
        <v>0.1</v>
      </c>
      <c r="AG70" s="152"/>
      <c r="AH70" s="152" t="s">
        <v>1088</v>
      </c>
      <c r="AI70" s="152"/>
      <c r="AJ70" s="152"/>
      <c r="AK70" s="152"/>
      <c r="AL70" s="152"/>
      <c r="AM70" s="152"/>
      <c r="AN70" s="152"/>
      <c r="AO70" s="152"/>
      <c r="AP70" s="152"/>
      <c r="AQ70" s="152"/>
      <c r="AR70" s="152"/>
      <c r="AS70" s="152"/>
      <c r="AT70" s="152"/>
      <c r="AU70" s="152"/>
      <c r="AV70" s="152"/>
      <c r="AW70" s="152"/>
      <c r="AX70" s="152"/>
      <c r="AY70" s="152"/>
      <c r="AZ70" s="152"/>
    </row>
    <row r="71" spans="1:52" x14ac:dyDescent="0.35">
      <c r="A71" s="150">
        <v>66</v>
      </c>
      <c r="B71" s="151" t="s">
        <v>1009</v>
      </c>
      <c r="C71" s="152"/>
      <c r="D71" s="152"/>
      <c r="E71" s="152"/>
      <c r="F71" s="152"/>
      <c r="G71" s="153"/>
      <c r="H71" s="152"/>
      <c r="I71" s="153"/>
      <c r="J71" s="152"/>
      <c r="K71" s="152"/>
      <c r="L71" s="152"/>
      <c r="M71" s="152"/>
      <c r="N71" s="152"/>
      <c r="O71" s="154"/>
      <c r="P71" s="154"/>
      <c r="Q71" s="154"/>
      <c r="R71" s="154"/>
      <c r="S71" s="154"/>
      <c r="T71" s="154"/>
      <c r="U71" s="152"/>
      <c r="V71" s="152"/>
      <c r="W71" s="152"/>
      <c r="X71" s="152"/>
      <c r="Y71" s="152"/>
      <c r="Z71" s="152"/>
      <c r="AA71" s="152"/>
      <c r="AB71" s="152"/>
      <c r="AC71" s="152"/>
      <c r="AD71" s="152"/>
      <c r="AE71" s="152"/>
      <c r="AF71" s="155"/>
      <c r="AG71" s="152"/>
      <c r="AH71" s="152"/>
      <c r="AI71" s="152"/>
      <c r="AJ71" s="152"/>
      <c r="AK71" s="152"/>
      <c r="AL71" s="152"/>
      <c r="AM71" s="152"/>
      <c r="AN71" s="152"/>
      <c r="AO71" s="152"/>
      <c r="AP71" s="152"/>
      <c r="AQ71" s="152"/>
      <c r="AR71" s="152"/>
      <c r="AS71" s="152"/>
      <c r="AT71" s="152"/>
      <c r="AU71" s="152"/>
      <c r="AV71" s="152"/>
      <c r="AW71" s="152"/>
      <c r="AX71" s="152"/>
      <c r="AY71" s="152"/>
      <c r="AZ71" s="152"/>
    </row>
    <row r="72" spans="1:52" ht="36" x14ac:dyDescent="0.35">
      <c r="A72" s="150">
        <v>67</v>
      </c>
      <c r="B72" s="151" t="s">
        <v>1012</v>
      </c>
      <c r="C72" s="152"/>
      <c r="D72" s="152"/>
      <c r="E72" s="152"/>
      <c r="F72" s="152"/>
      <c r="G72" s="153" t="s">
        <v>839</v>
      </c>
      <c r="H72" s="152" t="s">
        <v>833</v>
      </c>
      <c r="I72" s="153" t="s">
        <v>833</v>
      </c>
      <c r="J72" s="152"/>
      <c r="K72" s="152"/>
      <c r="L72" s="152"/>
      <c r="M72" s="152"/>
      <c r="N72" s="152"/>
      <c r="O72" s="154"/>
      <c r="P72" s="154"/>
      <c r="Q72" s="154"/>
      <c r="R72" s="154"/>
      <c r="S72" s="154"/>
      <c r="T72" s="154"/>
      <c r="U72" s="152"/>
      <c r="V72" s="152"/>
      <c r="W72" s="152"/>
      <c r="X72" s="152"/>
      <c r="Y72" s="152"/>
      <c r="Z72" s="152"/>
      <c r="AA72" s="152"/>
      <c r="AB72" s="152"/>
      <c r="AC72" s="152"/>
      <c r="AD72" s="152"/>
      <c r="AE72" s="152"/>
      <c r="AF72" s="155"/>
      <c r="AG72" s="152"/>
      <c r="AH72" s="152"/>
      <c r="AI72" s="152"/>
      <c r="AJ72" s="152"/>
      <c r="AK72" s="152"/>
      <c r="AL72" s="152"/>
      <c r="AM72" s="152"/>
      <c r="AN72" s="152"/>
      <c r="AO72" s="152"/>
      <c r="AP72" s="152"/>
      <c r="AQ72" s="152"/>
      <c r="AR72" s="152"/>
      <c r="AS72" s="152"/>
      <c r="AT72" s="152"/>
      <c r="AU72" s="152"/>
      <c r="AV72" s="152"/>
      <c r="AW72" s="152"/>
      <c r="AX72" s="152"/>
      <c r="AY72" s="152"/>
      <c r="AZ72" s="152"/>
    </row>
    <row r="73" spans="1:52" ht="24" x14ac:dyDescent="0.35">
      <c r="A73" s="150">
        <v>68</v>
      </c>
      <c r="B73" s="151" t="s">
        <v>1020</v>
      </c>
      <c r="C73" s="152" t="s">
        <v>1399</v>
      </c>
      <c r="D73" s="152" t="s">
        <v>1400</v>
      </c>
      <c r="E73" s="152"/>
      <c r="F73" s="152"/>
      <c r="G73" s="153" t="s">
        <v>1036</v>
      </c>
      <c r="H73" s="152" t="s">
        <v>937</v>
      </c>
      <c r="I73" s="153" t="s">
        <v>45</v>
      </c>
      <c r="J73" s="152" t="s">
        <v>1401</v>
      </c>
      <c r="K73" s="152"/>
      <c r="L73" s="152" t="s">
        <v>45</v>
      </c>
      <c r="M73" s="152"/>
      <c r="N73" s="152"/>
      <c r="O73" s="154">
        <v>42736</v>
      </c>
      <c r="P73" s="154"/>
      <c r="Q73" s="154"/>
      <c r="R73" s="154"/>
      <c r="S73" s="154"/>
      <c r="T73" s="154"/>
      <c r="U73" s="152" t="s">
        <v>856</v>
      </c>
      <c r="V73" s="152" t="s">
        <v>385</v>
      </c>
      <c r="W73" s="152" t="s">
        <v>1402</v>
      </c>
      <c r="X73" s="152" t="s">
        <v>849</v>
      </c>
      <c r="Y73" s="152"/>
      <c r="Z73" s="152"/>
      <c r="AA73" s="152" t="s">
        <v>589</v>
      </c>
      <c r="AB73" s="152" t="s">
        <v>598</v>
      </c>
      <c r="AC73" s="152"/>
      <c r="AD73" s="152" t="s">
        <v>823</v>
      </c>
      <c r="AE73" s="154">
        <v>42736</v>
      </c>
      <c r="AF73" s="155" t="s">
        <v>831</v>
      </c>
      <c r="AG73" s="152"/>
      <c r="AH73" s="152"/>
      <c r="AI73" s="152"/>
      <c r="AJ73" s="152"/>
      <c r="AK73" s="152"/>
      <c r="AL73" s="152"/>
      <c r="AM73" s="152"/>
      <c r="AN73" s="152"/>
      <c r="AO73" s="152"/>
      <c r="AP73" s="152"/>
      <c r="AQ73" s="152"/>
      <c r="AR73" s="152" t="s">
        <v>606</v>
      </c>
      <c r="AS73" s="152" t="s">
        <v>985</v>
      </c>
      <c r="AT73" s="152" t="s">
        <v>51</v>
      </c>
      <c r="AU73" s="152"/>
      <c r="AV73" s="152"/>
      <c r="AW73" s="152"/>
      <c r="AX73" s="152"/>
      <c r="AY73" s="152"/>
      <c r="AZ73" s="152"/>
    </row>
    <row r="74" spans="1:52" ht="24" x14ac:dyDescent="0.35">
      <c r="A74" s="150">
        <v>69</v>
      </c>
      <c r="B74" s="151" t="s">
        <v>1021</v>
      </c>
      <c r="C74" s="152"/>
      <c r="D74" s="152"/>
      <c r="E74" s="152"/>
      <c r="F74" s="152"/>
      <c r="G74" s="153" t="s">
        <v>1036</v>
      </c>
      <c r="H74" s="152" t="s">
        <v>937</v>
      </c>
      <c r="I74" s="153" t="s">
        <v>45</v>
      </c>
      <c r="J74" s="152" t="s">
        <v>1401</v>
      </c>
      <c r="K74" s="152"/>
      <c r="L74" s="152"/>
      <c r="M74" s="152"/>
      <c r="N74" s="152"/>
      <c r="O74" s="154"/>
      <c r="P74" s="154"/>
      <c r="Q74" s="154"/>
      <c r="R74" s="154"/>
      <c r="S74" s="154"/>
      <c r="T74" s="154"/>
      <c r="U74" s="152"/>
      <c r="V74" s="152" t="s">
        <v>385</v>
      </c>
      <c r="W74" s="152"/>
      <c r="X74" s="152"/>
      <c r="Y74" s="152"/>
      <c r="Z74" s="152"/>
      <c r="AA74" s="152"/>
      <c r="AB74" s="152"/>
      <c r="AC74" s="152"/>
      <c r="AD74" s="152"/>
      <c r="AE74" s="152"/>
      <c r="AF74" s="155"/>
      <c r="AG74" s="152"/>
      <c r="AH74" s="152"/>
      <c r="AI74" s="152"/>
      <c r="AJ74" s="152"/>
      <c r="AK74" s="152"/>
      <c r="AL74" s="152"/>
      <c r="AM74" s="152"/>
      <c r="AN74" s="152"/>
      <c r="AO74" s="152"/>
      <c r="AP74" s="152"/>
      <c r="AQ74" s="152"/>
      <c r="AR74" s="152"/>
      <c r="AS74" s="152"/>
      <c r="AT74" s="152"/>
      <c r="AU74" s="152"/>
      <c r="AV74" s="152"/>
      <c r="AW74" s="152"/>
      <c r="AX74" s="152"/>
      <c r="AY74" s="152"/>
      <c r="AZ74" s="152"/>
    </row>
    <row r="75" spans="1:52" ht="168" x14ac:dyDescent="0.35">
      <c r="A75" s="150">
        <v>70</v>
      </c>
      <c r="B75" s="151" t="s">
        <v>1154</v>
      </c>
      <c r="C75" s="152" t="s">
        <v>1155</v>
      </c>
      <c r="D75" s="153" t="s">
        <v>1156</v>
      </c>
      <c r="E75" s="153" t="s">
        <v>1157</v>
      </c>
      <c r="F75" s="152"/>
      <c r="G75" s="153" t="s">
        <v>1758</v>
      </c>
      <c r="H75" s="152" t="s">
        <v>1159</v>
      </c>
      <c r="I75" s="153" t="s">
        <v>1758</v>
      </c>
      <c r="J75" s="152"/>
      <c r="K75" s="152"/>
      <c r="L75" s="152" t="s">
        <v>1758</v>
      </c>
      <c r="M75" s="152"/>
      <c r="N75" s="152" t="s">
        <v>1166</v>
      </c>
      <c r="O75" s="154"/>
      <c r="P75" s="154"/>
      <c r="Q75" s="154"/>
      <c r="R75" s="154"/>
      <c r="S75" s="154"/>
      <c r="T75" s="154"/>
      <c r="U75" s="152" t="s">
        <v>856</v>
      </c>
      <c r="V75" s="152" t="s">
        <v>437</v>
      </c>
      <c r="W75" s="152" t="s">
        <v>1167</v>
      </c>
      <c r="X75" s="152" t="s">
        <v>849</v>
      </c>
      <c r="Y75" s="152"/>
      <c r="Z75" s="152" t="s">
        <v>1132</v>
      </c>
      <c r="AA75" s="152" t="s">
        <v>582</v>
      </c>
      <c r="AB75" s="152" t="s">
        <v>598</v>
      </c>
      <c r="AC75" s="153" t="s">
        <v>1168</v>
      </c>
      <c r="AD75" s="152"/>
      <c r="AE75" s="152"/>
      <c r="AF75" s="155" t="s">
        <v>1115</v>
      </c>
      <c r="AG75" s="152"/>
      <c r="AH75" s="152" t="s">
        <v>1088</v>
      </c>
      <c r="AI75" s="152" t="s">
        <v>1089</v>
      </c>
      <c r="AJ75" s="152" t="s">
        <v>51</v>
      </c>
      <c r="AK75" s="152"/>
      <c r="AL75" s="152"/>
      <c r="AM75" s="152"/>
      <c r="AN75" s="152"/>
      <c r="AO75" s="152" t="s">
        <v>51</v>
      </c>
      <c r="AP75" s="153" t="s">
        <v>1158</v>
      </c>
      <c r="AQ75" s="152" t="s">
        <v>1090</v>
      </c>
      <c r="AR75" s="152" t="s">
        <v>606</v>
      </c>
      <c r="AS75" s="152" t="s">
        <v>1108</v>
      </c>
      <c r="AT75" s="152" t="s">
        <v>821</v>
      </c>
      <c r="AU75" s="152" t="s">
        <v>1175</v>
      </c>
      <c r="AV75" s="152" t="s">
        <v>1144</v>
      </c>
      <c r="AW75" s="152" t="s">
        <v>1176</v>
      </c>
      <c r="AX75" s="152" t="s">
        <v>1108</v>
      </c>
      <c r="AY75" s="152" t="s">
        <v>76</v>
      </c>
      <c r="AZ75" s="152" t="s">
        <v>1146</v>
      </c>
    </row>
    <row r="76" spans="1:52" ht="108" x14ac:dyDescent="0.35">
      <c r="A76" s="150">
        <v>71</v>
      </c>
      <c r="B76" s="151" t="s">
        <v>1180</v>
      </c>
      <c r="C76" s="152"/>
      <c r="D76" s="153" t="s">
        <v>1181</v>
      </c>
      <c r="E76" s="152"/>
      <c r="F76" s="152"/>
      <c r="G76" s="153" t="s">
        <v>1138</v>
      </c>
      <c r="H76" s="152"/>
      <c r="I76" s="153" t="s">
        <v>1758</v>
      </c>
      <c r="J76" s="152"/>
      <c r="K76" s="152"/>
      <c r="L76" s="152" t="s">
        <v>1758</v>
      </c>
      <c r="M76" s="152"/>
      <c r="N76" s="152" t="s">
        <v>1182</v>
      </c>
      <c r="O76" s="154"/>
      <c r="P76" s="154"/>
      <c r="Q76" s="154"/>
      <c r="R76" s="154"/>
      <c r="S76" s="154"/>
      <c r="T76" s="154"/>
      <c r="U76" s="152" t="s">
        <v>856</v>
      </c>
      <c r="V76" s="152" t="s">
        <v>404</v>
      </c>
      <c r="W76" s="153" t="s">
        <v>1183</v>
      </c>
      <c r="X76" s="152" t="s">
        <v>849</v>
      </c>
      <c r="Y76" s="152"/>
      <c r="Z76" s="152" t="s">
        <v>1132</v>
      </c>
      <c r="AA76" s="152" t="s">
        <v>582</v>
      </c>
      <c r="AB76" s="152" t="s">
        <v>598</v>
      </c>
      <c r="AC76" s="176" t="s">
        <v>1184</v>
      </c>
      <c r="AD76" s="152"/>
      <c r="AE76" s="152"/>
      <c r="AF76" s="155"/>
      <c r="AG76" s="152"/>
      <c r="AH76" s="152" t="s">
        <v>1088</v>
      </c>
      <c r="AI76" s="152" t="s">
        <v>1089</v>
      </c>
      <c r="AJ76" s="152" t="s">
        <v>51</v>
      </c>
      <c r="AK76" s="152"/>
      <c r="AL76" s="152"/>
      <c r="AM76" s="152"/>
      <c r="AN76" s="152"/>
      <c r="AO76" s="152" t="s">
        <v>51</v>
      </c>
      <c r="AP76" s="152"/>
      <c r="AQ76" s="152"/>
      <c r="AR76" s="152" t="s">
        <v>606</v>
      </c>
      <c r="AS76" s="152" t="s">
        <v>1108</v>
      </c>
      <c r="AT76" s="152" t="s">
        <v>821</v>
      </c>
      <c r="AU76" s="152" t="s">
        <v>1185</v>
      </c>
      <c r="AV76" s="152" t="s">
        <v>1186</v>
      </c>
      <c r="AW76" s="152" t="s">
        <v>1176</v>
      </c>
      <c r="AX76" s="152" t="s">
        <v>1108</v>
      </c>
      <c r="AY76" s="152" t="s">
        <v>76</v>
      </c>
      <c r="AZ76" s="152" t="s">
        <v>835</v>
      </c>
    </row>
    <row r="77" spans="1:52" ht="48" x14ac:dyDescent="0.35">
      <c r="A77" s="150">
        <v>72</v>
      </c>
      <c r="B77" s="151" t="s">
        <v>1216</v>
      </c>
      <c r="C77" s="153" t="s">
        <v>1217</v>
      </c>
      <c r="D77" s="153" t="s">
        <v>1218</v>
      </c>
      <c r="E77" s="152"/>
      <c r="F77" s="152"/>
      <c r="G77" s="153" t="s">
        <v>1758</v>
      </c>
      <c r="H77" s="152"/>
      <c r="I77" s="153" t="s">
        <v>1758</v>
      </c>
      <c r="J77" s="152"/>
      <c r="K77" s="152"/>
      <c r="L77" s="152" t="s">
        <v>1758</v>
      </c>
      <c r="M77" s="152"/>
      <c r="N77" s="152"/>
      <c r="O77" s="154"/>
      <c r="P77" s="154"/>
      <c r="Q77" s="154"/>
      <c r="R77" s="154"/>
      <c r="S77" s="154"/>
      <c r="T77" s="154"/>
      <c r="U77" s="152" t="s">
        <v>856</v>
      </c>
      <c r="V77" s="152" t="s">
        <v>437</v>
      </c>
      <c r="W77" s="153" t="s">
        <v>1219</v>
      </c>
      <c r="X77" s="152" t="s">
        <v>849</v>
      </c>
      <c r="Y77" s="152"/>
      <c r="Z77" s="152" t="s">
        <v>1132</v>
      </c>
      <c r="AA77" s="152" t="s">
        <v>582</v>
      </c>
      <c r="AB77" s="152" t="s">
        <v>598</v>
      </c>
      <c r="AC77" s="185" t="s">
        <v>1220</v>
      </c>
      <c r="AD77" s="152"/>
      <c r="AE77" s="152"/>
      <c r="AF77" s="155"/>
      <c r="AG77" s="152"/>
      <c r="AH77" s="152" t="s">
        <v>1088</v>
      </c>
      <c r="AI77" s="152" t="s">
        <v>1089</v>
      </c>
      <c r="AJ77" s="152" t="s">
        <v>51</v>
      </c>
      <c r="AK77" s="152"/>
      <c r="AL77" s="152"/>
      <c r="AM77" s="152"/>
      <c r="AN77" s="152"/>
      <c r="AO77" s="152" t="s">
        <v>51</v>
      </c>
      <c r="AP77" s="152"/>
      <c r="AQ77" s="152" t="s">
        <v>1090</v>
      </c>
      <c r="AR77" s="152" t="s">
        <v>606</v>
      </c>
      <c r="AS77" s="152" t="s">
        <v>1221</v>
      </c>
      <c r="AT77" s="152" t="s">
        <v>821</v>
      </c>
      <c r="AU77" s="152"/>
      <c r="AV77" s="152"/>
      <c r="AW77" s="152" t="s">
        <v>1222</v>
      </c>
      <c r="AX77" s="152" t="s">
        <v>1221</v>
      </c>
      <c r="AY77" s="152" t="s">
        <v>76</v>
      </c>
      <c r="AZ77" s="152" t="s">
        <v>1146</v>
      </c>
    </row>
    <row r="78" spans="1:52" x14ac:dyDescent="0.35">
      <c r="A78" s="150">
        <v>73</v>
      </c>
      <c r="B78" s="151" t="s">
        <v>936</v>
      </c>
      <c r="C78" s="152"/>
      <c r="D78" s="152"/>
      <c r="E78" s="152"/>
      <c r="F78" s="152"/>
      <c r="G78" s="153"/>
      <c r="H78" s="152"/>
      <c r="I78" s="152"/>
      <c r="J78" s="152"/>
      <c r="K78" s="152"/>
      <c r="L78" s="152"/>
      <c r="M78" s="152"/>
      <c r="N78" s="152"/>
      <c r="O78" s="154"/>
      <c r="P78" s="154"/>
      <c r="Q78" s="154"/>
      <c r="R78" s="154"/>
      <c r="S78" s="154"/>
      <c r="T78" s="154"/>
      <c r="U78" s="152"/>
      <c r="V78" s="152"/>
      <c r="W78" s="152"/>
      <c r="X78" s="152"/>
      <c r="Y78" s="152"/>
      <c r="Z78" s="152"/>
      <c r="AA78" s="152"/>
      <c r="AB78" s="152"/>
      <c r="AC78" s="152"/>
      <c r="AD78" s="152"/>
      <c r="AE78" s="152"/>
      <c r="AF78" s="155"/>
      <c r="AG78" s="152"/>
      <c r="AH78" s="152"/>
      <c r="AI78" s="152"/>
      <c r="AJ78" s="152"/>
      <c r="AK78" s="152"/>
      <c r="AL78" s="152"/>
      <c r="AM78" s="152"/>
      <c r="AN78" s="152"/>
      <c r="AO78" s="152"/>
      <c r="AP78" s="152"/>
      <c r="AQ78" s="152"/>
      <c r="AR78" s="152"/>
      <c r="AS78" s="152"/>
      <c r="AT78" s="152"/>
      <c r="AU78" s="152"/>
      <c r="AV78" s="152"/>
      <c r="AW78" s="152"/>
      <c r="AX78" s="152"/>
      <c r="AY78" s="152"/>
      <c r="AZ78" s="152"/>
    </row>
    <row r="79" spans="1:52" x14ac:dyDescent="0.35">
      <c r="A79" s="150">
        <v>74</v>
      </c>
      <c r="B79" s="151" t="s">
        <v>1307</v>
      </c>
      <c r="C79" s="152" t="s">
        <v>1308</v>
      </c>
      <c r="D79" s="152" t="s">
        <v>1309</v>
      </c>
      <c r="E79" s="152"/>
      <c r="F79" s="152"/>
      <c r="G79" s="153" t="s">
        <v>46</v>
      </c>
      <c r="H79" s="152"/>
      <c r="I79" s="152" t="s">
        <v>45</v>
      </c>
      <c r="J79" s="152" t="s">
        <v>46</v>
      </c>
      <c r="K79" s="152"/>
      <c r="L79" s="152" t="s">
        <v>46</v>
      </c>
      <c r="M79" s="152" t="s">
        <v>1284</v>
      </c>
      <c r="N79" s="152" t="s">
        <v>1311</v>
      </c>
      <c r="O79" s="154">
        <v>38838</v>
      </c>
      <c r="P79" s="154">
        <v>38838</v>
      </c>
      <c r="Q79" s="154">
        <v>38838</v>
      </c>
      <c r="R79" s="154">
        <v>38838</v>
      </c>
      <c r="S79" s="154">
        <v>38838</v>
      </c>
      <c r="T79" s="154"/>
      <c r="U79" s="152" t="s">
        <v>856</v>
      </c>
      <c r="V79" s="152" t="s">
        <v>392</v>
      </c>
      <c r="W79" s="152" t="s">
        <v>1312</v>
      </c>
      <c r="X79" s="152" t="s">
        <v>849</v>
      </c>
      <c r="Y79" s="152"/>
      <c r="Z79" s="152"/>
      <c r="AA79" s="152" t="s">
        <v>586</v>
      </c>
      <c r="AB79" s="152" t="s">
        <v>598</v>
      </c>
      <c r="AC79" s="152"/>
      <c r="AD79" s="152" t="s">
        <v>823</v>
      </c>
      <c r="AE79" s="154">
        <v>38838</v>
      </c>
      <c r="AF79" s="155">
        <v>0.13</v>
      </c>
      <c r="AG79" s="152" t="s">
        <v>1313</v>
      </c>
      <c r="AH79" s="152" t="s">
        <v>981</v>
      </c>
      <c r="AI79" s="152" t="s">
        <v>982</v>
      </c>
      <c r="AJ79" s="152" t="s">
        <v>51</v>
      </c>
      <c r="AK79" s="152" t="s">
        <v>1314</v>
      </c>
      <c r="AL79" s="152"/>
      <c r="AM79" s="152"/>
      <c r="AN79" s="152"/>
      <c r="AO79" s="152" t="s">
        <v>51</v>
      </c>
      <c r="AP79" s="152"/>
      <c r="AQ79" s="152" t="s">
        <v>46</v>
      </c>
      <c r="AR79" s="152" t="s">
        <v>606</v>
      </c>
      <c r="AS79" s="152" t="s">
        <v>985</v>
      </c>
      <c r="AT79" s="152" t="s">
        <v>821</v>
      </c>
      <c r="AU79" s="152"/>
      <c r="AV79" s="152" t="s">
        <v>1315</v>
      </c>
      <c r="AW79" s="152" t="s">
        <v>1115</v>
      </c>
      <c r="AX79" s="152" t="s">
        <v>1115</v>
      </c>
      <c r="AY79" s="152" t="s">
        <v>1316</v>
      </c>
      <c r="AZ79" s="152" t="s">
        <v>1316</v>
      </c>
    </row>
    <row r="80" spans="1:52" x14ac:dyDescent="0.35">
      <c r="A80" s="150">
        <v>75</v>
      </c>
      <c r="B80" s="151" t="s">
        <v>1372</v>
      </c>
      <c r="C80" s="152"/>
      <c r="D80" s="152"/>
      <c r="E80" s="152"/>
      <c r="F80" s="152"/>
      <c r="G80" s="153" t="s">
        <v>40</v>
      </c>
      <c r="H80" s="152"/>
      <c r="I80" s="152" t="s">
        <v>40</v>
      </c>
      <c r="J80" s="152"/>
      <c r="K80" s="152"/>
      <c r="L80" s="152"/>
      <c r="M80" s="152"/>
      <c r="N80" s="152"/>
      <c r="O80" s="154"/>
      <c r="P80" s="154"/>
      <c r="Q80" s="154"/>
      <c r="R80" s="154"/>
      <c r="S80" s="154"/>
      <c r="T80" s="154"/>
      <c r="U80" s="152"/>
      <c r="V80" s="152"/>
      <c r="W80" s="152"/>
      <c r="X80" s="152"/>
      <c r="Y80" s="152"/>
      <c r="Z80" s="152"/>
      <c r="AA80" s="152"/>
      <c r="AB80" s="152"/>
      <c r="AC80" s="152"/>
      <c r="AD80" s="152"/>
      <c r="AE80" s="152"/>
      <c r="AF80" s="155"/>
      <c r="AG80" s="152"/>
      <c r="AH80" s="152"/>
      <c r="AI80" s="152"/>
      <c r="AJ80" s="152"/>
      <c r="AK80" s="152"/>
      <c r="AL80" s="152"/>
      <c r="AM80" s="152"/>
      <c r="AN80" s="152"/>
      <c r="AO80" s="152"/>
      <c r="AP80" s="152"/>
      <c r="AQ80" s="152"/>
      <c r="AR80" s="152"/>
      <c r="AS80" s="152"/>
      <c r="AT80" s="152"/>
      <c r="AU80" s="152"/>
      <c r="AV80" s="152"/>
      <c r="AW80" s="152"/>
      <c r="AX80" s="152"/>
      <c r="AY80" s="152"/>
      <c r="AZ80" s="152"/>
    </row>
    <row r="81" spans="1:52" x14ac:dyDescent="0.35">
      <c r="A81" s="150">
        <v>76</v>
      </c>
      <c r="B81" s="151" t="s">
        <v>1420</v>
      </c>
      <c r="C81" s="152"/>
      <c r="D81" s="152"/>
      <c r="E81" s="152"/>
      <c r="F81" s="152" t="s">
        <v>1421</v>
      </c>
      <c r="G81" s="153" t="s">
        <v>833</v>
      </c>
      <c r="H81" s="152"/>
      <c r="I81" s="152" t="s">
        <v>833</v>
      </c>
      <c r="J81" s="152"/>
      <c r="K81" s="152"/>
      <c r="L81" s="152"/>
      <c r="M81" s="152"/>
      <c r="N81" s="152">
        <v>2017</v>
      </c>
      <c r="O81" s="154"/>
      <c r="P81" s="154"/>
      <c r="Q81" s="154"/>
      <c r="R81" s="154"/>
      <c r="S81" s="154"/>
      <c r="T81" s="154"/>
      <c r="U81" s="152" t="s">
        <v>856</v>
      </c>
      <c r="V81" s="152" t="s">
        <v>437</v>
      </c>
      <c r="W81" s="152" t="s">
        <v>1422</v>
      </c>
      <c r="X81" s="152" t="s">
        <v>849</v>
      </c>
      <c r="Y81" s="152"/>
      <c r="Z81" s="152"/>
      <c r="AA81" s="152" t="s">
        <v>585</v>
      </c>
      <c r="AB81" s="152" t="s">
        <v>598</v>
      </c>
      <c r="AC81" s="152"/>
      <c r="AD81" s="152" t="s">
        <v>833</v>
      </c>
      <c r="AE81" s="152"/>
      <c r="AF81" s="155"/>
      <c r="AG81" s="152"/>
      <c r="AH81" s="152"/>
      <c r="AI81" s="152"/>
      <c r="AJ81" s="152"/>
      <c r="AK81" s="152"/>
      <c r="AL81" s="152"/>
      <c r="AM81" s="152"/>
      <c r="AN81" s="152"/>
      <c r="AO81" s="152"/>
      <c r="AP81" s="152"/>
      <c r="AQ81" s="152"/>
      <c r="AR81" s="152" t="s">
        <v>606</v>
      </c>
      <c r="AS81" s="152" t="s">
        <v>985</v>
      </c>
      <c r="AT81" s="152" t="s">
        <v>821</v>
      </c>
      <c r="AU81" s="152"/>
      <c r="AV81" s="152" t="s">
        <v>76</v>
      </c>
      <c r="AW81" s="152" t="s">
        <v>985</v>
      </c>
      <c r="AX81" s="152" t="s">
        <v>1115</v>
      </c>
      <c r="AY81" s="152" t="s">
        <v>76</v>
      </c>
      <c r="AZ81" s="152" t="s">
        <v>1423</v>
      </c>
    </row>
    <row r="82" spans="1:52" ht="72" x14ac:dyDescent="0.35">
      <c r="A82" s="150">
        <v>77</v>
      </c>
      <c r="B82" s="151" t="s">
        <v>1760</v>
      </c>
      <c r="C82" s="152"/>
      <c r="D82" s="153" t="s">
        <v>1761</v>
      </c>
      <c r="E82" s="152"/>
      <c r="F82" s="152"/>
      <c r="G82" s="153" t="s">
        <v>46</v>
      </c>
      <c r="H82" s="152" t="s">
        <v>839</v>
      </c>
      <c r="I82" s="152" t="s">
        <v>45</v>
      </c>
      <c r="J82" s="153" t="s">
        <v>1762</v>
      </c>
      <c r="K82" s="152"/>
      <c r="L82" s="152" t="s">
        <v>46</v>
      </c>
      <c r="M82" s="152" t="s">
        <v>1284</v>
      </c>
      <c r="N82" s="152" t="s">
        <v>1311</v>
      </c>
      <c r="O82" s="154">
        <v>38838</v>
      </c>
      <c r="P82" s="154">
        <v>38838</v>
      </c>
      <c r="Q82" s="154">
        <v>38838</v>
      </c>
      <c r="R82" s="154">
        <v>38838</v>
      </c>
      <c r="S82" s="154">
        <v>38838</v>
      </c>
      <c r="T82" s="154"/>
      <c r="U82" s="152" t="s">
        <v>856</v>
      </c>
      <c r="V82" s="152" t="s">
        <v>427</v>
      </c>
      <c r="W82" s="152" t="s">
        <v>1763</v>
      </c>
      <c r="X82" s="152" t="s">
        <v>849</v>
      </c>
      <c r="Y82" s="152"/>
      <c r="Z82" s="152"/>
      <c r="AA82" s="152" t="s">
        <v>586</v>
      </c>
      <c r="AB82" s="152" t="s">
        <v>598</v>
      </c>
      <c r="AC82" s="152"/>
      <c r="AD82" s="152" t="s">
        <v>823</v>
      </c>
      <c r="AE82" s="154">
        <v>38838</v>
      </c>
      <c r="AF82" s="155">
        <v>1.52</v>
      </c>
      <c r="AG82" s="152" t="s">
        <v>1764</v>
      </c>
      <c r="AH82" s="152" t="s">
        <v>1765</v>
      </c>
      <c r="AI82" s="152" t="s">
        <v>982</v>
      </c>
      <c r="AJ82" s="152" t="s">
        <v>1766</v>
      </c>
      <c r="AK82" s="152" t="s">
        <v>1314</v>
      </c>
      <c r="AL82" s="152"/>
      <c r="AM82" s="152"/>
      <c r="AN82" s="152"/>
      <c r="AO82" s="152" t="s">
        <v>51</v>
      </c>
      <c r="AP82" s="152"/>
      <c r="AQ82" s="152" t="s">
        <v>46</v>
      </c>
      <c r="AR82" s="152" t="s">
        <v>606</v>
      </c>
      <c r="AS82" s="152" t="s">
        <v>985</v>
      </c>
      <c r="AT82" s="152" t="s">
        <v>821</v>
      </c>
      <c r="AU82" s="152"/>
      <c r="AV82" s="152" t="s">
        <v>1767</v>
      </c>
      <c r="AW82" s="152" t="s">
        <v>51</v>
      </c>
      <c r="AX82" s="152" t="s">
        <v>51</v>
      </c>
      <c r="AY82" s="152" t="s">
        <v>1768</v>
      </c>
      <c r="AZ82" s="152" t="s">
        <v>1768</v>
      </c>
    </row>
    <row r="83" spans="1:52" x14ac:dyDescent="0.35">
      <c r="A83" s="150">
        <v>78</v>
      </c>
      <c r="B83" s="151" t="s">
        <v>913</v>
      </c>
      <c r="C83" s="152"/>
      <c r="D83" s="152"/>
      <c r="E83" s="152"/>
      <c r="F83" s="152"/>
      <c r="G83" s="153"/>
      <c r="H83" s="152"/>
      <c r="I83" s="152"/>
      <c r="J83" s="152"/>
      <c r="K83" s="152"/>
      <c r="L83" s="152"/>
      <c r="M83" s="152"/>
      <c r="N83" s="152"/>
      <c r="O83" s="154"/>
      <c r="P83" s="154"/>
      <c r="Q83" s="154"/>
      <c r="R83" s="154"/>
      <c r="S83" s="154"/>
      <c r="T83" s="154"/>
      <c r="U83" s="152"/>
      <c r="V83" s="152"/>
      <c r="W83" s="152"/>
      <c r="X83" s="152"/>
      <c r="Y83" s="152"/>
      <c r="Z83" s="152"/>
      <c r="AA83" s="152"/>
      <c r="AB83" s="152"/>
      <c r="AC83" s="152"/>
      <c r="AD83" s="152"/>
      <c r="AE83" s="152"/>
      <c r="AF83" s="155"/>
      <c r="AG83" s="152"/>
      <c r="AH83" s="152"/>
      <c r="AI83" s="152"/>
      <c r="AJ83" s="152"/>
      <c r="AK83" s="152"/>
      <c r="AL83" s="152"/>
      <c r="AM83" s="152"/>
      <c r="AN83" s="152"/>
      <c r="AO83" s="152"/>
      <c r="AP83" s="152"/>
      <c r="AQ83" s="152"/>
      <c r="AR83" s="152"/>
      <c r="AS83" s="152"/>
      <c r="AT83" s="152"/>
      <c r="AU83" s="152"/>
      <c r="AV83" s="152"/>
      <c r="AW83" s="152"/>
      <c r="AX83" s="152"/>
      <c r="AY83" s="152"/>
      <c r="AZ83" s="152"/>
    </row>
    <row r="84" spans="1:52" x14ac:dyDescent="0.35">
      <c r="A84" s="150">
        <v>79</v>
      </c>
      <c r="B84" s="151" t="s">
        <v>913</v>
      </c>
      <c r="C84" s="152"/>
      <c r="D84" s="152"/>
      <c r="E84" s="152"/>
      <c r="F84" s="152"/>
      <c r="G84" s="153"/>
      <c r="H84" s="152"/>
      <c r="I84" s="152"/>
      <c r="J84" s="152"/>
      <c r="K84" s="152"/>
      <c r="L84" s="152"/>
      <c r="M84" s="152"/>
      <c r="N84" s="152"/>
      <c r="O84" s="154"/>
      <c r="P84" s="154"/>
      <c r="Q84" s="154"/>
      <c r="R84" s="154"/>
      <c r="S84" s="154"/>
      <c r="T84" s="154"/>
      <c r="U84" s="152"/>
      <c r="V84" s="152"/>
      <c r="W84" s="152"/>
      <c r="X84" s="152"/>
      <c r="Y84" s="152"/>
      <c r="Z84" s="152"/>
      <c r="AA84" s="152"/>
      <c r="AB84" s="152"/>
      <c r="AC84" s="152"/>
      <c r="AD84" s="152"/>
      <c r="AE84" s="152"/>
      <c r="AF84" s="155"/>
      <c r="AG84" s="152"/>
      <c r="AH84" s="152"/>
      <c r="AI84" s="152"/>
      <c r="AJ84" s="152"/>
      <c r="AK84" s="152"/>
      <c r="AL84" s="152"/>
      <c r="AM84" s="152"/>
      <c r="AN84" s="152"/>
      <c r="AO84" s="152"/>
      <c r="AP84" s="152"/>
      <c r="AQ84" s="152"/>
      <c r="AR84" s="152"/>
      <c r="AS84" s="152"/>
      <c r="AT84" s="152"/>
      <c r="AU84" s="152"/>
      <c r="AV84" s="152"/>
      <c r="AW84" s="152"/>
      <c r="AX84" s="152"/>
      <c r="AY84" s="152"/>
      <c r="AZ84" s="152"/>
    </row>
    <row r="85" spans="1:52" x14ac:dyDescent="0.35">
      <c r="A85" s="150">
        <v>80</v>
      </c>
      <c r="B85" s="151" t="s">
        <v>913</v>
      </c>
      <c r="C85" s="152"/>
      <c r="D85" s="152"/>
      <c r="E85" s="152"/>
      <c r="F85" s="152"/>
      <c r="G85" s="153"/>
      <c r="H85" s="152"/>
      <c r="I85" s="152"/>
      <c r="J85" s="152"/>
      <c r="K85" s="152"/>
      <c r="L85" s="152"/>
      <c r="M85" s="152"/>
      <c r="N85" s="152"/>
      <c r="O85" s="154"/>
      <c r="P85" s="154"/>
      <c r="Q85" s="154"/>
      <c r="R85" s="154"/>
      <c r="S85" s="154"/>
      <c r="T85" s="154"/>
      <c r="U85" s="152"/>
      <c r="V85" s="152"/>
      <c r="W85" s="152"/>
      <c r="X85" s="152"/>
      <c r="Y85" s="152"/>
      <c r="Z85" s="152"/>
      <c r="AA85" s="152"/>
      <c r="AB85" s="152"/>
      <c r="AC85" s="152"/>
      <c r="AD85" s="152"/>
      <c r="AE85" s="152"/>
      <c r="AF85" s="155"/>
      <c r="AG85" s="152"/>
      <c r="AH85" s="152"/>
      <c r="AI85" s="152"/>
      <c r="AJ85" s="152"/>
      <c r="AK85" s="152"/>
      <c r="AL85" s="152"/>
      <c r="AM85" s="152"/>
      <c r="AN85" s="152"/>
      <c r="AO85" s="152"/>
      <c r="AP85" s="152"/>
      <c r="AQ85" s="152"/>
      <c r="AR85" s="152"/>
      <c r="AS85" s="152"/>
      <c r="AT85" s="152"/>
      <c r="AU85" s="152"/>
      <c r="AV85" s="152"/>
      <c r="AW85" s="152"/>
      <c r="AX85" s="152"/>
      <c r="AY85" s="152"/>
      <c r="AZ85" s="152"/>
    </row>
    <row r="86" spans="1:52" x14ac:dyDescent="0.35">
      <c r="A86" s="150">
        <v>81</v>
      </c>
      <c r="B86" s="151" t="s">
        <v>913</v>
      </c>
      <c r="C86" s="152"/>
      <c r="D86" s="152"/>
      <c r="E86" s="152"/>
      <c r="F86" s="152"/>
      <c r="G86" s="153"/>
      <c r="H86" s="152"/>
      <c r="I86" s="152"/>
      <c r="J86" s="152"/>
      <c r="K86" s="152"/>
      <c r="L86" s="152"/>
      <c r="M86" s="152"/>
      <c r="N86" s="152"/>
      <c r="O86" s="154"/>
      <c r="P86" s="154"/>
      <c r="Q86" s="154"/>
      <c r="R86" s="154"/>
      <c r="S86" s="154"/>
      <c r="T86" s="154"/>
      <c r="U86" s="152"/>
      <c r="V86" s="152"/>
      <c r="W86" s="152"/>
      <c r="X86" s="152"/>
      <c r="Y86" s="152"/>
      <c r="Z86" s="152"/>
      <c r="AA86" s="152"/>
      <c r="AB86" s="152"/>
      <c r="AC86" s="152"/>
      <c r="AD86" s="152"/>
      <c r="AE86" s="152"/>
      <c r="AF86" s="155"/>
      <c r="AG86" s="152"/>
      <c r="AH86" s="152"/>
      <c r="AI86" s="152"/>
      <c r="AJ86" s="152"/>
      <c r="AK86" s="152"/>
      <c r="AL86" s="152"/>
      <c r="AM86" s="152"/>
      <c r="AN86" s="152"/>
      <c r="AO86" s="152"/>
      <c r="AP86" s="152"/>
      <c r="AQ86" s="152"/>
      <c r="AR86" s="152"/>
      <c r="AS86" s="152"/>
      <c r="AT86" s="152"/>
      <c r="AU86" s="152"/>
      <c r="AV86" s="152"/>
      <c r="AW86" s="152"/>
      <c r="AX86" s="152"/>
      <c r="AY86" s="152"/>
      <c r="AZ86" s="152"/>
    </row>
    <row r="87" spans="1:52" x14ac:dyDescent="0.35">
      <c r="A87" s="150">
        <v>82</v>
      </c>
      <c r="B87" s="151" t="s">
        <v>913</v>
      </c>
      <c r="C87" s="152"/>
      <c r="D87" s="152"/>
      <c r="E87" s="152"/>
      <c r="F87" s="152"/>
      <c r="G87" s="153"/>
      <c r="H87" s="152"/>
      <c r="I87" s="152"/>
      <c r="J87" s="152"/>
      <c r="K87" s="152"/>
      <c r="L87" s="152"/>
      <c r="M87" s="152"/>
      <c r="N87" s="152"/>
      <c r="O87" s="154"/>
      <c r="P87" s="154"/>
      <c r="Q87" s="154"/>
      <c r="R87" s="154"/>
      <c r="S87" s="154"/>
      <c r="T87" s="154"/>
      <c r="U87" s="152"/>
      <c r="V87" s="152"/>
      <c r="W87" s="152"/>
      <c r="X87" s="152"/>
      <c r="Y87" s="152"/>
      <c r="Z87" s="152"/>
      <c r="AA87" s="152"/>
      <c r="AB87" s="152"/>
      <c r="AC87" s="152"/>
      <c r="AD87" s="152"/>
      <c r="AE87" s="152"/>
      <c r="AF87" s="155"/>
      <c r="AG87" s="152"/>
      <c r="AH87" s="152"/>
      <c r="AI87" s="152"/>
      <c r="AJ87" s="152"/>
      <c r="AK87" s="152"/>
      <c r="AL87" s="152"/>
      <c r="AM87" s="152"/>
      <c r="AN87" s="152"/>
      <c r="AO87" s="152"/>
      <c r="AP87" s="152"/>
      <c r="AQ87" s="152"/>
      <c r="AR87" s="152"/>
      <c r="AS87" s="152"/>
      <c r="AT87" s="152"/>
      <c r="AU87" s="152"/>
      <c r="AV87" s="152"/>
      <c r="AW87" s="152"/>
      <c r="AX87" s="152"/>
      <c r="AY87" s="152"/>
      <c r="AZ87" s="152"/>
    </row>
    <row r="88" spans="1:52" x14ac:dyDescent="0.35">
      <c r="A88" s="150">
        <v>83</v>
      </c>
      <c r="B88" s="151" t="s">
        <v>913</v>
      </c>
      <c r="C88" s="152"/>
      <c r="D88" s="152"/>
      <c r="E88" s="152"/>
      <c r="F88" s="152"/>
      <c r="G88" s="153"/>
      <c r="H88" s="152"/>
      <c r="I88" s="152"/>
      <c r="J88" s="152"/>
      <c r="K88" s="152"/>
      <c r="L88" s="152"/>
      <c r="M88" s="152"/>
      <c r="N88" s="152"/>
      <c r="O88" s="154"/>
      <c r="P88" s="154"/>
      <c r="Q88" s="154"/>
      <c r="R88" s="154"/>
      <c r="S88" s="154"/>
      <c r="T88" s="154"/>
      <c r="U88" s="152"/>
      <c r="V88" s="152"/>
      <c r="W88" s="152"/>
      <c r="X88" s="152"/>
      <c r="Y88" s="152"/>
      <c r="Z88" s="152"/>
      <c r="AA88" s="152"/>
      <c r="AB88" s="152"/>
      <c r="AC88" s="152"/>
      <c r="AD88" s="152"/>
      <c r="AE88" s="152"/>
      <c r="AF88" s="155"/>
      <c r="AG88" s="152"/>
      <c r="AH88" s="152"/>
      <c r="AI88" s="152"/>
      <c r="AJ88" s="152"/>
      <c r="AK88" s="152"/>
      <c r="AL88" s="152"/>
      <c r="AM88" s="152"/>
      <c r="AN88" s="152"/>
      <c r="AO88" s="152"/>
      <c r="AP88" s="152"/>
      <c r="AQ88" s="152"/>
      <c r="AR88" s="152"/>
      <c r="AS88" s="152"/>
      <c r="AT88" s="152"/>
      <c r="AU88" s="152"/>
      <c r="AV88" s="152"/>
      <c r="AW88" s="152"/>
      <c r="AX88" s="152"/>
      <c r="AY88" s="152"/>
      <c r="AZ88" s="152"/>
    </row>
    <row r="89" spans="1:52" x14ac:dyDescent="0.35">
      <c r="A89" s="150">
        <v>84</v>
      </c>
      <c r="B89" s="151" t="s">
        <v>913</v>
      </c>
      <c r="C89" s="152"/>
      <c r="D89" s="152"/>
      <c r="E89" s="152"/>
      <c r="F89" s="152"/>
      <c r="G89" s="153"/>
      <c r="H89" s="152"/>
      <c r="I89" s="152"/>
      <c r="J89" s="152"/>
      <c r="K89" s="152"/>
      <c r="L89" s="152"/>
      <c r="M89" s="152"/>
      <c r="N89" s="152"/>
      <c r="O89" s="154"/>
      <c r="P89" s="154"/>
      <c r="Q89" s="154"/>
      <c r="R89" s="154"/>
      <c r="S89" s="154"/>
      <c r="T89" s="154"/>
      <c r="U89" s="152"/>
      <c r="V89" s="152"/>
      <c r="W89" s="152"/>
      <c r="X89" s="152"/>
      <c r="Y89" s="152"/>
      <c r="Z89" s="152"/>
      <c r="AA89" s="152"/>
      <c r="AB89" s="152"/>
      <c r="AC89" s="152"/>
      <c r="AD89" s="152"/>
      <c r="AE89" s="152"/>
      <c r="AF89" s="155"/>
      <c r="AG89" s="152"/>
      <c r="AH89" s="152"/>
      <c r="AI89" s="152"/>
      <c r="AJ89" s="152"/>
      <c r="AK89" s="152"/>
      <c r="AL89" s="152"/>
      <c r="AM89" s="152"/>
      <c r="AN89" s="152"/>
      <c r="AO89" s="152"/>
      <c r="AP89" s="152"/>
      <c r="AQ89" s="152"/>
      <c r="AR89" s="152"/>
      <c r="AS89" s="152"/>
      <c r="AT89" s="152"/>
      <c r="AU89" s="152"/>
      <c r="AV89" s="152"/>
      <c r="AW89" s="152"/>
      <c r="AX89" s="152"/>
      <c r="AY89" s="152"/>
      <c r="AZ89" s="152"/>
    </row>
    <row r="90" spans="1:52" x14ac:dyDescent="0.35">
      <c r="A90" s="150">
        <v>85</v>
      </c>
      <c r="B90" s="151" t="s">
        <v>913</v>
      </c>
      <c r="C90" s="152"/>
      <c r="D90" s="152"/>
      <c r="E90" s="152"/>
      <c r="F90" s="152"/>
      <c r="G90" s="153"/>
      <c r="H90" s="152"/>
      <c r="I90" s="152"/>
      <c r="J90" s="152"/>
      <c r="K90" s="152"/>
      <c r="L90" s="152"/>
      <c r="M90" s="152"/>
      <c r="N90" s="152"/>
      <c r="O90" s="154"/>
      <c r="P90" s="154"/>
      <c r="Q90" s="154"/>
      <c r="R90" s="154"/>
      <c r="S90" s="154"/>
      <c r="T90" s="154"/>
      <c r="U90" s="152"/>
      <c r="V90" s="152"/>
      <c r="W90" s="152"/>
      <c r="X90" s="152"/>
      <c r="Y90" s="152"/>
      <c r="Z90" s="152"/>
      <c r="AA90" s="152"/>
      <c r="AB90" s="152"/>
      <c r="AC90" s="152"/>
      <c r="AD90" s="152"/>
      <c r="AE90" s="152"/>
      <c r="AF90" s="155"/>
      <c r="AG90" s="152"/>
      <c r="AH90" s="152"/>
      <c r="AI90" s="152"/>
      <c r="AJ90" s="152"/>
      <c r="AK90" s="152"/>
      <c r="AL90" s="152"/>
      <c r="AM90" s="152"/>
      <c r="AN90" s="152"/>
      <c r="AO90" s="152"/>
      <c r="AP90" s="152"/>
      <c r="AQ90" s="152"/>
      <c r="AR90" s="152"/>
      <c r="AS90" s="152"/>
      <c r="AT90" s="152"/>
      <c r="AU90" s="152"/>
      <c r="AV90" s="152"/>
      <c r="AW90" s="152"/>
      <c r="AX90" s="152"/>
      <c r="AY90" s="152"/>
      <c r="AZ90" s="152"/>
    </row>
    <row r="91" spans="1:52" x14ac:dyDescent="0.35">
      <c r="A91" s="150">
        <v>86</v>
      </c>
      <c r="B91" s="151" t="s">
        <v>913</v>
      </c>
      <c r="C91" s="152"/>
      <c r="D91" s="152"/>
      <c r="E91" s="152"/>
      <c r="F91" s="152"/>
      <c r="G91" s="153"/>
      <c r="H91" s="152"/>
      <c r="I91" s="152"/>
      <c r="J91" s="152"/>
      <c r="K91" s="152"/>
      <c r="L91" s="152"/>
      <c r="M91" s="152"/>
      <c r="N91" s="152"/>
      <c r="O91" s="154"/>
      <c r="P91" s="154"/>
      <c r="Q91" s="154"/>
      <c r="R91" s="154"/>
      <c r="S91" s="154"/>
      <c r="T91" s="154"/>
      <c r="U91" s="152"/>
      <c r="V91" s="152"/>
      <c r="W91" s="152"/>
      <c r="X91" s="152"/>
      <c r="Y91" s="152"/>
      <c r="Z91" s="152"/>
      <c r="AA91" s="152"/>
      <c r="AB91" s="152"/>
      <c r="AC91" s="152"/>
      <c r="AD91" s="152"/>
      <c r="AE91" s="152"/>
      <c r="AF91" s="155"/>
      <c r="AG91" s="152"/>
      <c r="AH91" s="152"/>
      <c r="AI91" s="152"/>
      <c r="AJ91" s="152"/>
      <c r="AK91" s="152"/>
      <c r="AL91" s="152"/>
      <c r="AM91" s="152"/>
      <c r="AN91" s="152"/>
      <c r="AO91" s="152"/>
      <c r="AP91" s="152"/>
      <c r="AQ91" s="152"/>
      <c r="AR91" s="152"/>
      <c r="AS91" s="152"/>
      <c r="AT91" s="152"/>
      <c r="AU91" s="152"/>
      <c r="AV91" s="152"/>
      <c r="AW91" s="152"/>
      <c r="AX91" s="152"/>
      <c r="AY91" s="152"/>
      <c r="AZ91" s="152"/>
    </row>
    <row r="92" spans="1:52" x14ac:dyDescent="0.35">
      <c r="A92" s="150">
        <v>87</v>
      </c>
      <c r="B92" s="151" t="s">
        <v>913</v>
      </c>
      <c r="C92" s="152"/>
      <c r="D92" s="152"/>
      <c r="E92" s="152"/>
      <c r="F92" s="152"/>
      <c r="G92" s="153"/>
      <c r="H92" s="152"/>
      <c r="I92" s="152"/>
      <c r="J92" s="152"/>
      <c r="K92" s="152"/>
      <c r="L92" s="152"/>
      <c r="M92" s="152"/>
      <c r="N92" s="152"/>
      <c r="O92" s="154"/>
      <c r="P92" s="154"/>
      <c r="Q92" s="154"/>
      <c r="R92" s="154"/>
      <c r="S92" s="154"/>
      <c r="T92" s="154"/>
      <c r="U92" s="152"/>
      <c r="V92" s="152"/>
      <c r="W92" s="152"/>
      <c r="X92" s="152"/>
      <c r="Y92" s="152"/>
      <c r="Z92" s="152"/>
      <c r="AA92" s="152"/>
      <c r="AB92" s="152"/>
      <c r="AC92" s="152"/>
      <c r="AD92" s="152"/>
      <c r="AE92" s="152"/>
      <c r="AF92" s="155"/>
      <c r="AG92" s="152"/>
      <c r="AH92" s="152"/>
      <c r="AI92" s="152"/>
      <c r="AJ92" s="152"/>
      <c r="AK92" s="152"/>
      <c r="AL92" s="152"/>
      <c r="AM92" s="152"/>
      <c r="AN92" s="152"/>
      <c r="AO92" s="152"/>
      <c r="AP92" s="152"/>
      <c r="AQ92" s="152"/>
      <c r="AR92" s="152"/>
      <c r="AS92" s="152"/>
      <c r="AT92" s="152"/>
      <c r="AU92" s="152"/>
      <c r="AV92" s="152"/>
      <c r="AW92" s="152"/>
      <c r="AX92" s="152"/>
      <c r="AY92" s="152"/>
      <c r="AZ92" s="152"/>
    </row>
    <row r="93" spans="1:52" x14ac:dyDescent="0.35">
      <c r="A93" s="150">
        <v>88</v>
      </c>
      <c r="B93" s="151" t="s">
        <v>913</v>
      </c>
      <c r="C93" s="152"/>
      <c r="D93" s="152"/>
      <c r="E93" s="152"/>
      <c r="F93" s="152"/>
      <c r="G93" s="153"/>
      <c r="H93" s="152"/>
      <c r="I93" s="152"/>
      <c r="J93" s="152"/>
      <c r="K93" s="152"/>
      <c r="L93" s="152"/>
      <c r="M93" s="152"/>
      <c r="N93" s="152"/>
      <c r="O93" s="154"/>
      <c r="P93" s="154"/>
      <c r="Q93" s="154"/>
      <c r="R93" s="154"/>
      <c r="S93" s="154"/>
      <c r="T93" s="154"/>
      <c r="U93" s="152"/>
      <c r="V93" s="152"/>
      <c r="W93" s="152"/>
      <c r="X93" s="152"/>
      <c r="Y93" s="152"/>
      <c r="Z93" s="152"/>
      <c r="AA93" s="152"/>
      <c r="AB93" s="152"/>
      <c r="AC93" s="152"/>
      <c r="AD93" s="152"/>
      <c r="AE93" s="152"/>
      <c r="AF93" s="155"/>
      <c r="AG93" s="152"/>
      <c r="AH93" s="152"/>
      <c r="AI93" s="152"/>
      <c r="AJ93" s="152"/>
      <c r="AK93" s="152"/>
      <c r="AL93" s="152"/>
      <c r="AM93" s="152"/>
      <c r="AN93" s="152"/>
      <c r="AO93" s="152"/>
      <c r="AP93" s="152"/>
      <c r="AQ93" s="152"/>
      <c r="AR93" s="152"/>
      <c r="AS93" s="152"/>
      <c r="AT93" s="152"/>
      <c r="AU93" s="152"/>
      <c r="AV93" s="152"/>
      <c r="AW93" s="152"/>
      <c r="AX93" s="152"/>
      <c r="AY93" s="152"/>
      <c r="AZ93" s="152"/>
    </row>
    <row r="94" spans="1:52" x14ac:dyDescent="0.35">
      <c r="A94" s="150">
        <v>89</v>
      </c>
      <c r="B94" s="151" t="s">
        <v>913</v>
      </c>
      <c r="C94" s="152"/>
      <c r="D94" s="152"/>
      <c r="E94" s="152"/>
      <c r="F94" s="152"/>
      <c r="G94" s="153"/>
      <c r="H94" s="152"/>
      <c r="I94" s="152"/>
      <c r="J94" s="152"/>
      <c r="K94" s="152"/>
      <c r="L94" s="152"/>
      <c r="M94" s="152"/>
      <c r="N94" s="152"/>
      <c r="O94" s="154"/>
      <c r="P94" s="154"/>
      <c r="Q94" s="154"/>
      <c r="R94" s="154"/>
      <c r="S94" s="154"/>
      <c r="T94" s="154"/>
      <c r="U94" s="152"/>
      <c r="V94" s="152"/>
      <c r="W94" s="152"/>
      <c r="X94" s="152"/>
      <c r="Y94" s="152"/>
      <c r="Z94" s="152"/>
      <c r="AA94" s="152"/>
      <c r="AB94" s="152"/>
      <c r="AC94" s="152"/>
      <c r="AD94" s="152"/>
      <c r="AE94" s="152"/>
      <c r="AF94" s="155"/>
      <c r="AG94" s="152"/>
      <c r="AH94" s="152"/>
      <c r="AI94" s="152"/>
      <c r="AJ94" s="152"/>
      <c r="AK94" s="152"/>
      <c r="AL94" s="152"/>
      <c r="AM94" s="152"/>
      <c r="AN94" s="152"/>
      <c r="AO94" s="152"/>
      <c r="AP94" s="152"/>
      <c r="AQ94" s="152"/>
      <c r="AR94" s="152"/>
      <c r="AS94" s="152"/>
      <c r="AT94" s="152"/>
      <c r="AU94" s="152"/>
      <c r="AV94" s="152"/>
      <c r="AW94" s="152"/>
      <c r="AX94" s="152"/>
      <c r="AY94" s="152"/>
      <c r="AZ94" s="152"/>
    </row>
    <row r="95" spans="1:52" x14ac:dyDescent="0.35">
      <c r="A95" s="150">
        <v>90</v>
      </c>
      <c r="B95" s="151" t="s">
        <v>913</v>
      </c>
      <c r="C95" s="152"/>
      <c r="D95" s="152"/>
      <c r="E95" s="152"/>
      <c r="F95" s="152"/>
      <c r="G95" s="153"/>
      <c r="H95" s="152"/>
      <c r="I95" s="152"/>
      <c r="J95" s="152"/>
      <c r="K95" s="152"/>
      <c r="L95" s="152"/>
      <c r="M95" s="152"/>
      <c r="N95" s="152"/>
      <c r="O95" s="154"/>
      <c r="P95" s="154"/>
      <c r="Q95" s="154"/>
      <c r="R95" s="154"/>
      <c r="S95" s="154"/>
      <c r="T95" s="154"/>
      <c r="U95" s="152"/>
      <c r="V95" s="152"/>
      <c r="W95" s="152"/>
      <c r="X95" s="152"/>
      <c r="Y95" s="152"/>
      <c r="Z95" s="152"/>
      <c r="AA95" s="152"/>
      <c r="AB95" s="152"/>
      <c r="AC95" s="152"/>
      <c r="AD95" s="152"/>
      <c r="AE95" s="152"/>
      <c r="AF95" s="155"/>
      <c r="AG95" s="152"/>
      <c r="AH95" s="152"/>
      <c r="AI95" s="152"/>
      <c r="AJ95" s="152"/>
      <c r="AK95" s="152"/>
      <c r="AL95" s="152"/>
      <c r="AM95" s="152"/>
      <c r="AN95" s="152"/>
      <c r="AO95" s="152"/>
      <c r="AP95" s="152"/>
      <c r="AQ95" s="152"/>
      <c r="AR95" s="152"/>
      <c r="AS95" s="152"/>
      <c r="AT95" s="152"/>
      <c r="AU95" s="152"/>
      <c r="AV95" s="152"/>
      <c r="AW95" s="152"/>
      <c r="AX95" s="152"/>
      <c r="AY95" s="152"/>
      <c r="AZ95" s="152"/>
    </row>
    <row r="96" spans="1:52" x14ac:dyDescent="0.35">
      <c r="A96" s="150">
        <v>91</v>
      </c>
      <c r="B96" s="151" t="s">
        <v>913</v>
      </c>
      <c r="C96" s="152"/>
      <c r="D96" s="152"/>
      <c r="E96" s="152"/>
      <c r="F96" s="152"/>
      <c r="G96" s="153"/>
      <c r="H96" s="152"/>
      <c r="I96" s="152"/>
      <c r="J96" s="152"/>
      <c r="K96" s="152"/>
      <c r="L96" s="152"/>
      <c r="M96" s="152"/>
      <c r="N96" s="152"/>
      <c r="O96" s="154"/>
      <c r="P96" s="154"/>
      <c r="Q96" s="154"/>
      <c r="R96" s="154"/>
      <c r="S96" s="154"/>
      <c r="T96" s="154"/>
      <c r="U96" s="152"/>
      <c r="V96" s="152"/>
      <c r="W96" s="152"/>
      <c r="X96" s="152"/>
      <c r="Y96" s="152"/>
      <c r="Z96" s="152"/>
      <c r="AA96" s="152"/>
      <c r="AB96" s="152"/>
      <c r="AC96" s="152"/>
      <c r="AD96" s="152"/>
      <c r="AE96" s="152"/>
      <c r="AF96" s="155"/>
      <c r="AG96" s="152"/>
      <c r="AH96" s="152"/>
      <c r="AI96" s="152"/>
      <c r="AJ96" s="152"/>
      <c r="AK96" s="152"/>
      <c r="AL96" s="152"/>
      <c r="AM96" s="152"/>
      <c r="AN96" s="152"/>
      <c r="AO96" s="152"/>
      <c r="AP96" s="152"/>
      <c r="AQ96" s="152"/>
      <c r="AR96" s="152"/>
      <c r="AS96" s="152"/>
      <c r="AT96" s="152"/>
      <c r="AU96" s="152"/>
      <c r="AV96" s="152"/>
      <c r="AW96" s="152"/>
      <c r="AX96" s="152"/>
      <c r="AY96" s="152"/>
      <c r="AZ96" s="152"/>
    </row>
    <row r="97" spans="1:52" x14ac:dyDescent="0.35">
      <c r="A97" s="150">
        <v>92</v>
      </c>
      <c r="B97" s="151" t="s">
        <v>913</v>
      </c>
      <c r="C97" s="152"/>
      <c r="D97" s="152"/>
      <c r="E97" s="152"/>
      <c r="F97" s="152"/>
      <c r="G97" s="153"/>
      <c r="H97" s="152"/>
      <c r="I97" s="152"/>
      <c r="J97" s="152"/>
      <c r="K97" s="152"/>
      <c r="L97" s="152"/>
      <c r="M97" s="152"/>
      <c r="N97" s="152"/>
      <c r="O97" s="154"/>
      <c r="P97" s="154"/>
      <c r="Q97" s="154"/>
      <c r="R97" s="154"/>
      <c r="S97" s="154"/>
      <c r="T97" s="154"/>
      <c r="U97" s="152"/>
      <c r="V97" s="152"/>
      <c r="W97" s="152"/>
      <c r="X97" s="152"/>
      <c r="Y97" s="152"/>
      <c r="Z97" s="152"/>
      <c r="AA97" s="152"/>
      <c r="AB97" s="152"/>
      <c r="AC97" s="152"/>
      <c r="AD97" s="152"/>
      <c r="AE97" s="152"/>
      <c r="AF97" s="155"/>
      <c r="AG97" s="152"/>
      <c r="AH97" s="152"/>
      <c r="AI97" s="152"/>
      <c r="AJ97" s="152"/>
      <c r="AK97" s="152"/>
      <c r="AL97" s="152"/>
      <c r="AM97" s="152"/>
      <c r="AN97" s="152"/>
      <c r="AO97" s="152"/>
      <c r="AP97" s="152"/>
      <c r="AQ97" s="152"/>
      <c r="AR97" s="152"/>
      <c r="AS97" s="152"/>
      <c r="AT97" s="152"/>
      <c r="AU97" s="152"/>
      <c r="AV97" s="152"/>
      <c r="AW97" s="152"/>
      <c r="AX97" s="152"/>
      <c r="AY97" s="152"/>
      <c r="AZ97" s="152"/>
    </row>
    <row r="98" spans="1:52" x14ac:dyDescent="0.35">
      <c r="A98" s="150">
        <v>93</v>
      </c>
      <c r="B98" s="151" t="s">
        <v>913</v>
      </c>
      <c r="C98" s="152"/>
      <c r="D98" s="152"/>
      <c r="E98" s="152"/>
      <c r="F98" s="152"/>
      <c r="G98" s="153"/>
      <c r="H98" s="152"/>
      <c r="I98" s="152"/>
      <c r="J98" s="152"/>
      <c r="K98" s="152"/>
      <c r="L98" s="152"/>
      <c r="M98" s="152"/>
      <c r="N98" s="152"/>
      <c r="O98" s="154"/>
      <c r="P98" s="154"/>
      <c r="Q98" s="154"/>
      <c r="R98" s="154"/>
      <c r="S98" s="154"/>
      <c r="T98" s="154"/>
      <c r="U98" s="152"/>
      <c r="V98" s="152"/>
      <c r="W98" s="152"/>
      <c r="X98" s="152"/>
      <c r="Y98" s="152"/>
      <c r="Z98" s="152"/>
      <c r="AA98" s="152"/>
      <c r="AB98" s="152"/>
      <c r="AC98" s="152"/>
      <c r="AD98" s="152"/>
      <c r="AE98" s="152"/>
      <c r="AF98" s="155"/>
      <c r="AG98" s="152"/>
      <c r="AH98" s="152"/>
      <c r="AI98" s="152"/>
      <c r="AJ98" s="152"/>
      <c r="AK98" s="152"/>
      <c r="AL98" s="152"/>
      <c r="AM98" s="152"/>
      <c r="AN98" s="152"/>
      <c r="AO98" s="152"/>
      <c r="AP98" s="152"/>
      <c r="AQ98" s="152"/>
      <c r="AR98" s="152"/>
      <c r="AS98" s="152"/>
      <c r="AT98" s="152"/>
      <c r="AU98" s="152"/>
      <c r="AV98" s="152"/>
      <c r="AW98" s="152"/>
      <c r="AX98" s="152"/>
      <c r="AY98" s="152"/>
      <c r="AZ98" s="152"/>
    </row>
    <row r="99" spans="1:52" x14ac:dyDescent="0.35">
      <c r="A99" s="150">
        <v>94</v>
      </c>
      <c r="B99" s="151" t="s">
        <v>913</v>
      </c>
      <c r="C99" s="152"/>
      <c r="D99" s="152"/>
      <c r="E99" s="152"/>
      <c r="F99" s="152"/>
      <c r="G99" s="153"/>
      <c r="H99" s="152"/>
      <c r="I99" s="152"/>
      <c r="J99" s="152"/>
      <c r="K99" s="152"/>
      <c r="L99" s="152"/>
      <c r="M99" s="152"/>
      <c r="N99" s="152"/>
      <c r="O99" s="154"/>
      <c r="P99" s="154"/>
      <c r="Q99" s="154"/>
      <c r="R99" s="154"/>
      <c r="S99" s="154"/>
      <c r="T99" s="154"/>
      <c r="U99" s="152"/>
      <c r="V99" s="152"/>
      <c r="W99" s="152"/>
      <c r="X99" s="152"/>
      <c r="Y99" s="152"/>
      <c r="Z99" s="152"/>
      <c r="AA99" s="152"/>
      <c r="AB99" s="152"/>
      <c r="AC99" s="152"/>
      <c r="AD99" s="152"/>
      <c r="AE99" s="152"/>
      <c r="AF99" s="155"/>
      <c r="AG99" s="152"/>
      <c r="AH99" s="152"/>
      <c r="AI99" s="152"/>
      <c r="AJ99" s="152"/>
      <c r="AK99" s="152"/>
      <c r="AL99" s="152"/>
      <c r="AM99" s="152"/>
      <c r="AN99" s="152"/>
      <c r="AO99" s="152"/>
      <c r="AP99" s="152"/>
      <c r="AQ99" s="152"/>
      <c r="AR99" s="152"/>
      <c r="AS99" s="152"/>
      <c r="AT99" s="152"/>
      <c r="AU99" s="152"/>
      <c r="AV99" s="152"/>
      <c r="AW99" s="152"/>
      <c r="AX99" s="152"/>
      <c r="AY99" s="152"/>
      <c r="AZ99" s="152"/>
    </row>
    <row r="100" spans="1:52" x14ac:dyDescent="0.35">
      <c r="A100" s="150">
        <v>95</v>
      </c>
      <c r="B100" s="151" t="s">
        <v>913</v>
      </c>
      <c r="C100" s="152"/>
      <c r="D100" s="152"/>
      <c r="E100" s="152"/>
      <c r="F100" s="152"/>
      <c r="G100" s="153"/>
      <c r="H100" s="152"/>
      <c r="I100" s="152"/>
      <c r="J100" s="152"/>
      <c r="K100" s="152"/>
      <c r="L100" s="152"/>
      <c r="M100" s="152"/>
      <c r="N100" s="152"/>
      <c r="O100" s="154"/>
      <c r="P100" s="154"/>
      <c r="Q100" s="154"/>
      <c r="R100" s="154"/>
      <c r="S100" s="154"/>
      <c r="T100" s="154"/>
      <c r="U100" s="152"/>
      <c r="V100" s="152"/>
      <c r="W100" s="152"/>
      <c r="X100" s="152"/>
      <c r="Y100" s="152"/>
      <c r="Z100" s="152"/>
      <c r="AA100" s="152"/>
      <c r="AB100" s="152"/>
      <c r="AC100" s="152"/>
      <c r="AD100" s="152"/>
      <c r="AE100" s="152"/>
      <c r="AF100" s="155"/>
      <c r="AG100" s="152"/>
      <c r="AH100" s="152"/>
      <c r="AI100" s="152"/>
      <c r="AJ100" s="152"/>
      <c r="AK100" s="152"/>
      <c r="AL100" s="152"/>
      <c r="AM100" s="152"/>
      <c r="AN100" s="152"/>
      <c r="AO100" s="152"/>
      <c r="AP100" s="152"/>
      <c r="AQ100" s="152"/>
      <c r="AR100" s="152"/>
      <c r="AS100" s="152"/>
      <c r="AT100" s="152"/>
      <c r="AU100" s="152"/>
      <c r="AV100" s="152"/>
      <c r="AW100" s="152"/>
      <c r="AX100" s="152"/>
      <c r="AY100" s="152"/>
      <c r="AZ100" s="152"/>
    </row>
    <row r="101" spans="1:52" x14ac:dyDescent="0.35">
      <c r="A101" s="150">
        <v>96</v>
      </c>
      <c r="B101" s="151" t="s">
        <v>913</v>
      </c>
      <c r="C101" s="152"/>
      <c r="D101" s="152"/>
      <c r="E101" s="152"/>
      <c r="F101" s="152"/>
      <c r="G101" s="153"/>
      <c r="H101" s="152"/>
      <c r="I101" s="152"/>
      <c r="J101" s="152"/>
      <c r="K101" s="152"/>
      <c r="L101" s="152"/>
      <c r="M101" s="152"/>
      <c r="N101" s="152"/>
      <c r="O101" s="154"/>
      <c r="P101" s="154"/>
      <c r="Q101" s="154"/>
      <c r="R101" s="154"/>
      <c r="S101" s="154"/>
      <c r="T101" s="154"/>
      <c r="U101" s="152"/>
      <c r="V101" s="152"/>
      <c r="W101" s="152"/>
      <c r="X101" s="152"/>
      <c r="Y101" s="152"/>
      <c r="Z101" s="152"/>
      <c r="AA101" s="152"/>
      <c r="AB101" s="152"/>
      <c r="AC101" s="152"/>
      <c r="AD101" s="152"/>
      <c r="AE101" s="152"/>
      <c r="AF101" s="155"/>
      <c r="AG101" s="152"/>
      <c r="AH101" s="152"/>
      <c r="AI101" s="152"/>
      <c r="AJ101" s="152"/>
      <c r="AK101" s="152"/>
      <c r="AL101" s="152"/>
      <c r="AM101" s="152"/>
      <c r="AN101" s="152"/>
      <c r="AO101" s="152"/>
      <c r="AP101" s="152"/>
      <c r="AQ101" s="152"/>
      <c r="AR101" s="152"/>
      <c r="AS101" s="152"/>
      <c r="AT101" s="152"/>
      <c r="AU101" s="152"/>
      <c r="AV101" s="152"/>
      <c r="AW101" s="152"/>
      <c r="AX101" s="152"/>
      <c r="AY101" s="152"/>
      <c r="AZ101" s="152"/>
    </row>
    <row r="102" spans="1:52" x14ac:dyDescent="0.35">
      <c r="A102" s="150">
        <v>97</v>
      </c>
      <c r="B102" s="151" t="s">
        <v>913</v>
      </c>
      <c r="C102" s="152"/>
      <c r="D102" s="152"/>
      <c r="E102" s="152"/>
      <c r="F102" s="152"/>
      <c r="G102" s="153"/>
      <c r="H102" s="152"/>
      <c r="I102" s="152"/>
      <c r="J102" s="152"/>
      <c r="K102" s="152"/>
      <c r="L102" s="152"/>
      <c r="M102" s="152"/>
      <c r="N102" s="152"/>
      <c r="O102" s="154"/>
      <c r="P102" s="154"/>
      <c r="Q102" s="154"/>
      <c r="R102" s="154"/>
      <c r="S102" s="154"/>
      <c r="T102" s="154"/>
      <c r="U102" s="152"/>
      <c r="V102" s="152"/>
      <c r="W102" s="152"/>
      <c r="X102" s="152"/>
      <c r="Y102" s="152"/>
      <c r="Z102" s="152"/>
      <c r="AA102" s="152"/>
      <c r="AB102" s="152"/>
      <c r="AC102" s="152"/>
      <c r="AD102" s="152"/>
      <c r="AE102" s="152"/>
      <c r="AF102" s="155"/>
      <c r="AG102" s="152"/>
      <c r="AH102" s="152"/>
      <c r="AI102" s="152"/>
      <c r="AJ102" s="152"/>
      <c r="AK102" s="152"/>
      <c r="AL102" s="152"/>
      <c r="AM102" s="152"/>
      <c r="AN102" s="152"/>
      <c r="AO102" s="152"/>
      <c r="AP102" s="152"/>
      <c r="AQ102" s="152"/>
      <c r="AR102" s="152"/>
      <c r="AS102" s="152"/>
      <c r="AT102" s="152"/>
      <c r="AU102" s="152"/>
      <c r="AV102" s="152"/>
      <c r="AW102" s="152"/>
      <c r="AX102" s="152"/>
      <c r="AY102" s="152"/>
      <c r="AZ102" s="152"/>
    </row>
    <row r="103" spans="1:52" x14ac:dyDescent="0.35">
      <c r="A103" s="150">
        <v>98</v>
      </c>
      <c r="B103" s="151" t="s">
        <v>913</v>
      </c>
      <c r="C103" s="152"/>
      <c r="D103" s="152"/>
      <c r="E103" s="152"/>
      <c r="F103" s="152"/>
      <c r="G103" s="153"/>
      <c r="H103" s="152"/>
      <c r="I103" s="152"/>
      <c r="J103" s="152"/>
      <c r="K103" s="152"/>
      <c r="L103" s="152"/>
      <c r="M103" s="152"/>
      <c r="N103" s="152"/>
      <c r="O103" s="154"/>
      <c r="P103" s="154"/>
      <c r="Q103" s="154"/>
      <c r="R103" s="154"/>
      <c r="S103" s="154"/>
      <c r="T103" s="154"/>
      <c r="U103" s="152"/>
      <c r="V103" s="152"/>
      <c r="W103" s="152"/>
      <c r="X103" s="152"/>
      <c r="Y103" s="152"/>
      <c r="Z103" s="152"/>
      <c r="AA103" s="152"/>
      <c r="AB103" s="152"/>
      <c r="AC103" s="152"/>
      <c r="AD103" s="152"/>
      <c r="AE103" s="152"/>
      <c r="AF103" s="155"/>
      <c r="AG103" s="152"/>
      <c r="AH103" s="152"/>
      <c r="AI103" s="152"/>
      <c r="AJ103" s="152"/>
      <c r="AK103" s="152"/>
      <c r="AL103" s="152"/>
      <c r="AM103" s="152"/>
      <c r="AN103" s="152"/>
      <c r="AO103" s="152"/>
      <c r="AP103" s="152"/>
      <c r="AQ103" s="152"/>
      <c r="AR103" s="152"/>
      <c r="AS103" s="152"/>
      <c r="AT103" s="152"/>
      <c r="AU103" s="152"/>
      <c r="AV103" s="152"/>
      <c r="AW103" s="152"/>
      <c r="AX103" s="152"/>
      <c r="AY103" s="152"/>
      <c r="AZ103" s="152"/>
    </row>
    <row r="104" spans="1:52" x14ac:dyDescent="0.35">
      <c r="A104" s="150">
        <v>99</v>
      </c>
      <c r="B104" s="151" t="s">
        <v>913</v>
      </c>
      <c r="C104" s="152"/>
      <c r="D104" s="152"/>
      <c r="E104" s="152"/>
      <c r="F104" s="152"/>
      <c r="G104" s="153"/>
      <c r="H104" s="152"/>
      <c r="I104" s="152"/>
      <c r="J104" s="152"/>
      <c r="K104" s="152"/>
      <c r="L104" s="152"/>
      <c r="M104" s="152"/>
      <c r="N104" s="152"/>
      <c r="O104" s="154"/>
      <c r="P104" s="154"/>
      <c r="Q104" s="154"/>
      <c r="R104" s="154"/>
      <c r="S104" s="154"/>
      <c r="T104" s="154"/>
      <c r="U104" s="152"/>
      <c r="V104" s="152"/>
      <c r="W104" s="152"/>
      <c r="X104" s="152"/>
      <c r="Y104" s="152"/>
      <c r="Z104" s="152"/>
      <c r="AA104" s="152"/>
      <c r="AB104" s="152"/>
      <c r="AC104" s="152"/>
      <c r="AD104" s="152"/>
      <c r="AE104" s="152"/>
      <c r="AF104" s="155"/>
      <c r="AG104" s="152"/>
      <c r="AH104" s="152"/>
      <c r="AI104" s="152"/>
      <c r="AJ104" s="152"/>
      <c r="AK104" s="152"/>
      <c r="AL104" s="152"/>
      <c r="AM104" s="152"/>
      <c r="AN104" s="152"/>
      <c r="AO104" s="152"/>
      <c r="AP104" s="152"/>
      <c r="AQ104" s="152"/>
      <c r="AR104" s="152"/>
      <c r="AS104" s="152"/>
      <c r="AT104" s="152"/>
      <c r="AU104" s="152"/>
      <c r="AV104" s="152"/>
      <c r="AW104" s="152"/>
      <c r="AX104" s="152"/>
      <c r="AY104" s="152"/>
      <c r="AZ104" s="152"/>
    </row>
    <row r="105" spans="1:52" x14ac:dyDescent="0.35">
      <c r="A105" s="150">
        <v>100</v>
      </c>
      <c r="B105" s="151" t="s">
        <v>913</v>
      </c>
      <c r="C105" s="152"/>
      <c r="D105" s="152"/>
      <c r="E105" s="152"/>
      <c r="F105" s="152"/>
      <c r="G105" s="153"/>
      <c r="H105" s="152"/>
      <c r="I105" s="152"/>
      <c r="J105" s="152"/>
      <c r="K105" s="152"/>
      <c r="L105" s="152"/>
      <c r="M105" s="152"/>
      <c r="N105" s="152"/>
      <c r="O105" s="154"/>
      <c r="P105" s="154"/>
      <c r="Q105" s="154"/>
      <c r="R105" s="154"/>
      <c r="S105" s="154"/>
      <c r="T105" s="154"/>
      <c r="U105" s="152"/>
      <c r="V105" s="152"/>
      <c r="W105" s="152"/>
      <c r="X105" s="152"/>
      <c r="Y105" s="152"/>
      <c r="Z105" s="152"/>
      <c r="AA105" s="152"/>
      <c r="AB105" s="152"/>
      <c r="AC105" s="152"/>
      <c r="AD105" s="152"/>
      <c r="AE105" s="152"/>
      <c r="AF105" s="155"/>
      <c r="AG105" s="152"/>
      <c r="AH105" s="152"/>
      <c r="AI105" s="152"/>
      <c r="AJ105" s="152"/>
      <c r="AK105" s="152"/>
      <c r="AL105" s="152"/>
      <c r="AM105" s="152"/>
      <c r="AN105" s="152"/>
      <c r="AO105" s="152"/>
      <c r="AP105" s="152"/>
      <c r="AQ105" s="152"/>
      <c r="AR105" s="152"/>
      <c r="AS105" s="152"/>
      <c r="AT105" s="152"/>
      <c r="AU105" s="152"/>
      <c r="AV105" s="152"/>
      <c r="AW105" s="152"/>
      <c r="AX105" s="152"/>
      <c r="AY105" s="152"/>
      <c r="AZ105" s="152"/>
    </row>
    <row r="106" spans="1:52" x14ac:dyDescent="0.35">
      <c r="A106" s="150">
        <v>101</v>
      </c>
      <c r="B106" s="151" t="s">
        <v>913</v>
      </c>
      <c r="C106" s="152"/>
      <c r="D106" s="152"/>
      <c r="E106" s="152"/>
      <c r="F106" s="152"/>
      <c r="G106" s="153"/>
      <c r="H106" s="152"/>
      <c r="I106" s="152"/>
      <c r="J106" s="152"/>
      <c r="K106" s="152"/>
      <c r="L106" s="152"/>
      <c r="M106" s="152"/>
      <c r="N106" s="152"/>
      <c r="O106" s="154"/>
      <c r="P106" s="154"/>
      <c r="Q106" s="154"/>
      <c r="R106" s="154"/>
      <c r="S106" s="154"/>
      <c r="T106" s="154"/>
      <c r="U106" s="152"/>
      <c r="V106" s="152"/>
      <c r="W106" s="152"/>
      <c r="X106" s="152"/>
      <c r="Y106" s="152"/>
      <c r="Z106" s="152"/>
      <c r="AA106" s="152"/>
      <c r="AB106" s="152"/>
      <c r="AC106" s="152"/>
      <c r="AD106" s="152"/>
      <c r="AE106" s="152"/>
      <c r="AF106" s="155"/>
      <c r="AG106" s="152"/>
      <c r="AH106" s="152"/>
      <c r="AI106" s="152"/>
      <c r="AJ106" s="152"/>
      <c r="AK106" s="152"/>
      <c r="AL106" s="152"/>
      <c r="AM106" s="152"/>
      <c r="AN106" s="152"/>
      <c r="AO106" s="152"/>
      <c r="AP106" s="152"/>
      <c r="AQ106" s="152"/>
      <c r="AR106" s="152"/>
      <c r="AS106" s="152"/>
      <c r="AT106" s="152"/>
      <c r="AU106" s="152"/>
      <c r="AV106" s="152"/>
      <c r="AW106" s="152"/>
      <c r="AX106" s="152"/>
      <c r="AY106" s="152"/>
      <c r="AZ106" s="152"/>
    </row>
    <row r="107" spans="1:52" x14ac:dyDescent="0.35">
      <c r="A107" s="150">
        <v>102</v>
      </c>
      <c r="B107" s="151" t="s">
        <v>913</v>
      </c>
      <c r="C107" s="152"/>
      <c r="D107" s="152"/>
      <c r="E107" s="152"/>
      <c r="F107" s="152"/>
      <c r="G107" s="153"/>
      <c r="H107" s="152"/>
      <c r="I107" s="152"/>
      <c r="J107" s="152"/>
      <c r="K107" s="152"/>
      <c r="L107" s="152"/>
      <c r="M107" s="152"/>
      <c r="N107" s="152"/>
      <c r="O107" s="154"/>
      <c r="P107" s="154"/>
      <c r="Q107" s="154"/>
      <c r="R107" s="154"/>
      <c r="S107" s="154"/>
      <c r="T107" s="154"/>
      <c r="U107" s="152"/>
      <c r="V107" s="152"/>
      <c r="W107" s="152"/>
      <c r="X107" s="152"/>
      <c r="Y107" s="152"/>
      <c r="Z107" s="152"/>
      <c r="AA107" s="152"/>
      <c r="AB107" s="152"/>
      <c r="AC107" s="152"/>
      <c r="AD107" s="152"/>
      <c r="AE107" s="152"/>
      <c r="AF107" s="155"/>
      <c r="AG107" s="152"/>
      <c r="AH107" s="152"/>
      <c r="AI107" s="152"/>
      <c r="AJ107" s="152"/>
      <c r="AK107" s="152"/>
      <c r="AL107" s="152"/>
      <c r="AM107" s="152"/>
      <c r="AN107" s="152"/>
      <c r="AO107" s="152"/>
      <c r="AP107" s="152"/>
      <c r="AQ107" s="152"/>
      <c r="AR107" s="152"/>
      <c r="AS107" s="152"/>
      <c r="AT107" s="152"/>
      <c r="AU107" s="152"/>
      <c r="AV107" s="152"/>
      <c r="AW107" s="152"/>
      <c r="AX107" s="152"/>
      <c r="AY107" s="152"/>
      <c r="AZ107" s="152"/>
    </row>
    <row r="108" spans="1:52" x14ac:dyDescent="0.35">
      <c r="A108" s="150">
        <v>103</v>
      </c>
      <c r="B108" s="151" t="s">
        <v>913</v>
      </c>
      <c r="C108" s="152"/>
      <c r="D108" s="152"/>
      <c r="E108" s="152"/>
      <c r="F108" s="152"/>
      <c r="G108" s="153"/>
      <c r="H108" s="152"/>
      <c r="I108" s="152"/>
      <c r="J108" s="152"/>
      <c r="K108" s="152"/>
      <c r="L108" s="152"/>
      <c r="M108" s="152"/>
      <c r="N108" s="152"/>
      <c r="O108" s="154"/>
      <c r="P108" s="154"/>
      <c r="Q108" s="154"/>
      <c r="R108" s="154"/>
      <c r="S108" s="154"/>
      <c r="T108" s="154"/>
      <c r="U108" s="152"/>
      <c r="V108" s="152"/>
      <c r="W108" s="152"/>
      <c r="X108" s="152"/>
      <c r="Y108" s="152"/>
      <c r="Z108" s="152"/>
      <c r="AA108" s="152"/>
      <c r="AB108" s="152"/>
      <c r="AC108" s="152"/>
      <c r="AD108" s="152"/>
      <c r="AE108" s="152"/>
      <c r="AF108" s="155"/>
      <c r="AG108" s="152"/>
      <c r="AH108" s="152"/>
      <c r="AI108" s="152"/>
      <c r="AJ108" s="152"/>
      <c r="AK108" s="152"/>
      <c r="AL108" s="152"/>
      <c r="AM108" s="152"/>
      <c r="AN108" s="152"/>
      <c r="AO108" s="152"/>
      <c r="AP108" s="152"/>
      <c r="AQ108" s="152"/>
      <c r="AR108" s="152"/>
      <c r="AS108" s="152"/>
      <c r="AT108" s="152"/>
      <c r="AU108" s="152"/>
      <c r="AV108" s="152"/>
      <c r="AW108" s="152"/>
      <c r="AX108" s="152"/>
      <c r="AY108" s="152"/>
      <c r="AZ108" s="152"/>
    </row>
    <row r="109" spans="1:52" x14ac:dyDescent="0.35">
      <c r="A109" s="150">
        <v>104</v>
      </c>
      <c r="B109" s="151" t="s">
        <v>913</v>
      </c>
      <c r="C109" s="152"/>
      <c r="D109" s="152"/>
      <c r="E109" s="152"/>
      <c r="F109" s="152"/>
      <c r="G109" s="153"/>
      <c r="H109" s="152"/>
      <c r="I109" s="152"/>
      <c r="J109" s="152"/>
      <c r="K109" s="152"/>
      <c r="L109" s="152"/>
      <c r="M109" s="152"/>
      <c r="N109" s="152"/>
      <c r="O109" s="154"/>
      <c r="P109" s="154"/>
      <c r="Q109" s="154"/>
      <c r="R109" s="154"/>
      <c r="S109" s="154"/>
      <c r="T109" s="154"/>
      <c r="U109" s="152"/>
      <c r="V109" s="152"/>
      <c r="W109" s="152"/>
      <c r="X109" s="152"/>
      <c r="Y109" s="152"/>
      <c r="Z109" s="152"/>
      <c r="AA109" s="152"/>
      <c r="AB109" s="152"/>
      <c r="AC109" s="152"/>
      <c r="AD109" s="152"/>
      <c r="AE109" s="152"/>
      <c r="AF109" s="155"/>
      <c r="AG109" s="152"/>
      <c r="AH109" s="152"/>
      <c r="AI109" s="152"/>
      <c r="AJ109" s="152"/>
      <c r="AK109" s="152"/>
      <c r="AL109" s="152"/>
      <c r="AM109" s="152"/>
      <c r="AN109" s="152"/>
      <c r="AO109" s="152"/>
      <c r="AP109" s="152"/>
      <c r="AQ109" s="152"/>
      <c r="AR109" s="152"/>
      <c r="AS109" s="152"/>
      <c r="AT109" s="152"/>
      <c r="AU109" s="152"/>
      <c r="AV109" s="152"/>
      <c r="AW109" s="152"/>
      <c r="AX109" s="152"/>
      <c r="AY109" s="152"/>
      <c r="AZ109" s="152"/>
    </row>
    <row r="110" spans="1:52" x14ac:dyDescent="0.35">
      <c r="A110" s="150">
        <v>105</v>
      </c>
      <c r="B110" s="151" t="s">
        <v>913</v>
      </c>
      <c r="C110" s="152"/>
      <c r="D110" s="152"/>
      <c r="E110" s="152"/>
      <c r="F110" s="152"/>
      <c r="G110" s="153"/>
      <c r="H110" s="152"/>
      <c r="I110" s="152"/>
      <c r="J110" s="152"/>
      <c r="K110" s="152"/>
      <c r="L110" s="152"/>
      <c r="M110" s="152"/>
      <c r="N110" s="152"/>
      <c r="O110" s="154"/>
      <c r="P110" s="154"/>
      <c r="Q110" s="154"/>
      <c r="R110" s="154"/>
      <c r="S110" s="154"/>
      <c r="T110" s="154"/>
      <c r="U110" s="152"/>
      <c r="V110" s="152"/>
      <c r="W110" s="152"/>
      <c r="X110" s="152"/>
      <c r="Y110" s="152"/>
      <c r="Z110" s="152"/>
      <c r="AA110" s="152"/>
      <c r="AB110" s="152"/>
      <c r="AC110" s="152"/>
      <c r="AD110" s="152"/>
      <c r="AE110" s="152"/>
      <c r="AF110" s="155"/>
      <c r="AG110" s="152"/>
      <c r="AH110" s="152"/>
      <c r="AI110" s="152"/>
      <c r="AJ110" s="152"/>
      <c r="AK110" s="152"/>
      <c r="AL110" s="152"/>
      <c r="AM110" s="152"/>
      <c r="AN110" s="152"/>
      <c r="AO110" s="152"/>
      <c r="AP110" s="152"/>
      <c r="AQ110" s="152"/>
      <c r="AR110" s="152"/>
      <c r="AS110" s="152"/>
      <c r="AT110" s="152"/>
      <c r="AU110" s="152"/>
      <c r="AV110" s="152"/>
      <c r="AW110" s="152"/>
      <c r="AX110" s="152"/>
      <c r="AY110" s="152"/>
      <c r="AZ110" s="152"/>
    </row>
    <row r="111" spans="1:52" x14ac:dyDescent="0.35">
      <c r="A111" s="150">
        <v>106</v>
      </c>
      <c r="B111" s="151" t="s">
        <v>913</v>
      </c>
      <c r="C111" s="152"/>
      <c r="D111" s="152"/>
      <c r="E111" s="152"/>
      <c r="F111" s="152"/>
      <c r="G111" s="153"/>
      <c r="H111" s="152"/>
      <c r="I111" s="152"/>
      <c r="J111" s="152"/>
      <c r="K111" s="152"/>
      <c r="L111" s="152"/>
      <c r="M111" s="152"/>
      <c r="N111" s="152"/>
      <c r="O111" s="154"/>
      <c r="P111" s="154"/>
      <c r="Q111" s="154"/>
      <c r="R111" s="154"/>
      <c r="S111" s="154"/>
      <c r="T111" s="154"/>
      <c r="U111" s="152"/>
      <c r="V111" s="152"/>
      <c r="W111" s="152"/>
      <c r="X111" s="152"/>
      <c r="Y111" s="152"/>
      <c r="Z111" s="152"/>
      <c r="AA111" s="152"/>
      <c r="AB111" s="152"/>
      <c r="AC111" s="152"/>
      <c r="AD111" s="152"/>
      <c r="AE111" s="152"/>
      <c r="AF111" s="155"/>
      <c r="AG111" s="152"/>
      <c r="AH111" s="152"/>
      <c r="AI111" s="152"/>
      <c r="AJ111" s="152"/>
      <c r="AK111" s="152"/>
      <c r="AL111" s="152"/>
      <c r="AM111" s="152"/>
      <c r="AN111" s="152"/>
      <c r="AO111" s="152"/>
      <c r="AP111" s="152"/>
      <c r="AQ111" s="152"/>
      <c r="AR111" s="152"/>
      <c r="AS111" s="152"/>
      <c r="AT111" s="152"/>
      <c r="AU111" s="152"/>
      <c r="AV111" s="152"/>
      <c r="AW111" s="152"/>
      <c r="AX111" s="152"/>
      <c r="AY111" s="152"/>
      <c r="AZ111" s="152"/>
    </row>
    <row r="112" spans="1:52" x14ac:dyDescent="0.35">
      <c r="A112" s="150">
        <v>107</v>
      </c>
      <c r="B112" s="151" t="s">
        <v>913</v>
      </c>
      <c r="C112" s="152"/>
      <c r="D112" s="152"/>
      <c r="E112" s="152"/>
      <c r="F112" s="152"/>
      <c r="G112" s="153"/>
      <c r="H112" s="152"/>
      <c r="I112" s="152"/>
      <c r="J112" s="152"/>
      <c r="K112" s="152"/>
      <c r="L112" s="152"/>
      <c r="M112" s="152"/>
      <c r="N112" s="152"/>
      <c r="O112" s="154"/>
      <c r="P112" s="154"/>
      <c r="Q112" s="154"/>
      <c r="R112" s="154"/>
      <c r="S112" s="154"/>
      <c r="T112" s="154"/>
      <c r="U112" s="152"/>
      <c r="V112" s="152"/>
      <c r="W112" s="152"/>
      <c r="X112" s="152"/>
      <c r="Y112" s="152"/>
      <c r="Z112" s="152"/>
      <c r="AA112" s="152"/>
      <c r="AB112" s="152"/>
      <c r="AC112" s="152"/>
      <c r="AD112" s="152"/>
      <c r="AE112" s="152"/>
      <c r="AF112" s="155"/>
      <c r="AG112" s="152"/>
      <c r="AH112" s="152"/>
      <c r="AI112" s="152"/>
      <c r="AJ112" s="152"/>
      <c r="AK112" s="152"/>
      <c r="AL112" s="152"/>
      <c r="AM112" s="152"/>
      <c r="AN112" s="152"/>
      <c r="AO112" s="152"/>
      <c r="AP112" s="152"/>
      <c r="AQ112" s="152"/>
      <c r="AR112" s="152"/>
      <c r="AS112" s="152"/>
      <c r="AT112" s="152"/>
      <c r="AU112" s="152"/>
      <c r="AV112" s="152"/>
      <c r="AW112" s="152"/>
      <c r="AX112" s="152"/>
      <c r="AY112" s="152"/>
      <c r="AZ112" s="152"/>
    </row>
    <row r="113" spans="1:52" x14ac:dyDescent="0.35">
      <c r="A113" s="150">
        <v>108</v>
      </c>
      <c r="B113" s="151" t="s">
        <v>913</v>
      </c>
      <c r="C113" s="152"/>
      <c r="D113" s="152"/>
      <c r="E113" s="152"/>
      <c r="F113" s="152"/>
      <c r="G113" s="153"/>
      <c r="H113" s="152"/>
      <c r="I113" s="152"/>
      <c r="J113" s="152"/>
      <c r="K113" s="152"/>
      <c r="L113" s="152"/>
      <c r="M113" s="152"/>
      <c r="N113" s="152"/>
      <c r="O113" s="154"/>
      <c r="P113" s="154"/>
      <c r="Q113" s="154"/>
      <c r="R113" s="154"/>
      <c r="S113" s="154"/>
      <c r="T113" s="154"/>
      <c r="U113" s="152"/>
      <c r="V113" s="152"/>
      <c r="W113" s="152"/>
      <c r="X113" s="152"/>
      <c r="Y113" s="152"/>
      <c r="Z113" s="152"/>
      <c r="AA113" s="152"/>
      <c r="AB113" s="152"/>
      <c r="AC113" s="152"/>
      <c r="AD113" s="152"/>
      <c r="AE113" s="152"/>
      <c r="AF113" s="155"/>
      <c r="AG113" s="152"/>
      <c r="AH113" s="152"/>
      <c r="AI113" s="152"/>
      <c r="AJ113" s="152"/>
      <c r="AK113" s="152"/>
      <c r="AL113" s="152"/>
      <c r="AM113" s="152"/>
      <c r="AN113" s="152"/>
      <c r="AO113" s="152"/>
      <c r="AP113" s="152"/>
      <c r="AQ113" s="152"/>
      <c r="AR113" s="152"/>
      <c r="AS113" s="152"/>
      <c r="AT113" s="152"/>
      <c r="AU113" s="152"/>
      <c r="AV113" s="152"/>
      <c r="AW113" s="152"/>
      <c r="AX113" s="152"/>
      <c r="AY113" s="152"/>
      <c r="AZ113" s="152"/>
    </row>
    <row r="114" spans="1:52" x14ac:dyDescent="0.35">
      <c r="A114" s="150">
        <v>109</v>
      </c>
      <c r="B114" s="151" t="s">
        <v>913</v>
      </c>
      <c r="C114" s="152"/>
      <c r="D114" s="152"/>
      <c r="E114" s="152"/>
      <c r="F114" s="152"/>
      <c r="G114" s="153"/>
      <c r="H114" s="152"/>
      <c r="I114" s="152"/>
      <c r="J114" s="152"/>
      <c r="K114" s="152"/>
      <c r="L114" s="152"/>
      <c r="M114" s="152"/>
      <c r="N114" s="152"/>
      <c r="O114" s="154"/>
      <c r="P114" s="154"/>
      <c r="Q114" s="154"/>
      <c r="R114" s="154"/>
      <c r="S114" s="154"/>
      <c r="T114" s="154"/>
      <c r="U114" s="152"/>
      <c r="V114" s="152"/>
      <c r="W114" s="152"/>
      <c r="X114" s="152"/>
      <c r="Y114" s="152"/>
      <c r="Z114" s="152"/>
      <c r="AA114" s="152"/>
      <c r="AB114" s="152"/>
      <c r="AC114" s="152"/>
      <c r="AD114" s="152"/>
      <c r="AE114" s="152"/>
      <c r="AF114" s="155"/>
      <c r="AG114" s="152"/>
      <c r="AH114" s="152"/>
      <c r="AI114" s="152"/>
      <c r="AJ114" s="152"/>
      <c r="AK114" s="152"/>
      <c r="AL114" s="152"/>
      <c r="AM114" s="152"/>
      <c r="AN114" s="152"/>
      <c r="AO114" s="152"/>
      <c r="AP114" s="152"/>
      <c r="AQ114" s="152"/>
      <c r="AR114" s="152"/>
      <c r="AS114" s="152"/>
      <c r="AT114" s="152"/>
      <c r="AU114" s="152"/>
      <c r="AV114" s="152"/>
      <c r="AW114" s="152"/>
      <c r="AX114" s="152"/>
      <c r="AY114" s="152"/>
      <c r="AZ114" s="152"/>
    </row>
    <row r="115" spans="1:52" x14ac:dyDescent="0.35">
      <c r="A115" s="150">
        <v>110</v>
      </c>
      <c r="B115" s="151" t="s">
        <v>913</v>
      </c>
      <c r="C115" s="152"/>
      <c r="D115" s="152"/>
      <c r="E115" s="152"/>
      <c r="F115" s="152"/>
      <c r="G115" s="153"/>
      <c r="H115" s="152"/>
      <c r="I115" s="152"/>
      <c r="J115" s="152"/>
      <c r="K115" s="152"/>
      <c r="L115" s="152"/>
      <c r="M115" s="152"/>
      <c r="N115" s="152"/>
      <c r="O115" s="154"/>
      <c r="P115" s="154"/>
      <c r="Q115" s="154"/>
      <c r="R115" s="154"/>
      <c r="S115" s="154"/>
      <c r="T115" s="154"/>
      <c r="U115" s="152"/>
      <c r="V115" s="152"/>
      <c r="W115" s="152"/>
      <c r="X115" s="152"/>
      <c r="Y115" s="152"/>
      <c r="Z115" s="152"/>
      <c r="AA115" s="152"/>
      <c r="AB115" s="152"/>
      <c r="AC115" s="152"/>
      <c r="AD115" s="152"/>
      <c r="AE115" s="152"/>
      <c r="AF115" s="155"/>
      <c r="AG115" s="152"/>
      <c r="AH115" s="152"/>
      <c r="AI115" s="152"/>
      <c r="AJ115" s="152"/>
      <c r="AK115" s="152"/>
      <c r="AL115" s="152"/>
      <c r="AM115" s="152"/>
      <c r="AN115" s="152"/>
      <c r="AO115" s="152"/>
      <c r="AP115" s="152"/>
      <c r="AQ115" s="152"/>
      <c r="AR115" s="152"/>
      <c r="AS115" s="152"/>
      <c r="AT115" s="152"/>
      <c r="AU115" s="152"/>
      <c r="AV115" s="152"/>
      <c r="AW115" s="152"/>
      <c r="AX115" s="152"/>
      <c r="AY115" s="152"/>
      <c r="AZ115" s="152"/>
    </row>
    <row r="116" spans="1:52" x14ac:dyDescent="0.35">
      <c r="A116" s="150">
        <v>111</v>
      </c>
      <c r="B116" s="151" t="s">
        <v>913</v>
      </c>
      <c r="C116" s="152"/>
      <c r="D116" s="152"/>
      <c r="E116" s="152"/>
      <c r="F116" s="152"/>
      <c r="G116" s="153"/>
      <c r="H116" s="152"/>
      <c r="I116" s="152"/>
      <c r="J116" s="152"/>
      <c r="K116" s="152"/>
      <c r="L116" s="152"/>
      <c r="M116" s="152"/>
      <c r="N116" s="152"/>
      <c r="O116" s="154"/>
      <c r="P116" s="154"/>
      <c r="Q116" s="154"/>
      <c r="R116" s="154"/>
      <c r="S116" s="154"/>
      <c r="T116" s="154"/>
      <c r="U116" s="152"/>
      <c r="V116" s="152"/>
      <c r="W116" s="152"/>
      <c r="X116" s="152"/>
      <c r="Y116" s="152"/>
      <c r="Z116" s="152"/>
      <c r="AA116" s="152"/>
      <c r="AB116" s="152"/>
      <c r="AC116" s="152"/>
      <c r="AD116" s="152"/>
      <c r="AE116" s="152"/>
      <c r="AF116" s="155"/>
      <c r="AG116" s="152"/>
      <c r="AH116" s="152"/>
      <c r="AI116" s="152"/>
      <c r="AJ116" s="152"/>
      <c r="AK116" s="152"/>
      <c r="AL116" s="152"/>
      <c r="AM116" s="152"/>
      <c r="AN116" s="152"/>
      <c r="AO116" s="152"/>
      <c r="AP116" s="152"/>
      <c r="AQ116" s="152"/>
      <c r="AR116" s="152"/>
      <c r="AS116" s="152"/>
      <c r="AT116" s="152"/>
      <c r="AU116" s="152"/>
      <c r="AV116" s="152"/>
      <c r="AW116" s="152"/>
      <c r="AX116" s="152"/>
      <c r="AY116" s="152"/>
      <c r="AZ116" s="152"/>
    </row>
    <row r="117" spans="1:52" x14ac:dyDescent="0.35">
      <c r="A117" s="150">
        <v>112</v>
      </c>
      <c r="B117" s="151" t="s">
        <v>913</v>
      </c>
      <c r="C117" s="152"/>
      <c r="D117" s="152"/>
      <c r="E117" s="152"/>
      <c r="F117" s="152"/>
      <c r="G117" s="153"/>
      <c r="H117" s="152"/>
      <c r="I117" s="152"/>
      <c r="J117" s="152"/>
      <c r="K117" s="152"/>
      <c r="L117" s="152"/>
      <c r="M117" s="152"/>
      <c r="N117" s="152"/>
      <c r="O117" s="154"/>
      <c r="P117" s="154"/>
      <c r="Q117" s="154"/>
      <c r="R117" s="154"/>
      <c r="S117" s="154"/>
      <c r="T117" s="154"/>
      <c r="U117" s="152"/>
      <c r="V117" s="152"/>
      <c r="W117" s="152"/>
      <c r="X117" s="152"/>
      <c r="Y117" s="152"/>
      <c r="Z117" s="152"/>
      <c r="AA117" s="152"/>
      <c r="AB117" s="152"/>
      <c r="AC117" s="152"/>
      <c r="AD117" s="152"/>
      <c r="AE117" s="152"/>
      <c r="AF117" s="155"/>
      <c r="AG117" s="152"/>
      <c r="AH117" s="152"/>
      <c r="AI117" s="152"/>
      <c r="AJ117" s="152"/>
      <c r="AK117" s="152"/>
      <c r="AL117" s="152"/>
      <c r="AM117" s="152"/>
      <c r="AN117" s="152"/>
      <c r="AO117" s="152"/>
      <c r="AP117" s="152"/>
      <c r="AQ117" s="152"/>
      <c r="AR117" s="152"/>
      <c r="AS117" s="152"/>
      <c r="AT117" s="152"/>
      <c r="AU117" s="152"/>
      <c r="AV117" s="152"/>
      <c r="AW117" s="152"/>
      <c r="AX117" s="152"/>
      <c r="AY117" s="152"/>
      <c r="AZ117" s="152"/>
    </row>
    <row r="118" spans="1:52" x14ac:dyDescent="0.35">
      <c r="A118" s="150">
        <v>113</v>
      </c>
      <c r="B118" s="151" t="s">
        <v>913</v>
      </c>
      <c r="C118" s="152"/>
      <c r="D118" s="152"/>
      <c r="E118" s="152"/>
      <c r="F118" s="152"/>
      <c r="G118" s="153"/>
      <c r="H118" s="152"/>
      <c r="I118" s="152"/>
      <c r="J118" s="152"/>
      <c r="K118" s="152"/>
      <c r="L118" s="152"/>
      <c r="M118" s="152"/>
      <c r="N118" s="152"/>
      <c r="O118" s="154"/>
      <c r="P118" s="154"/>
      <c r="Q118" s="154"/>
      <c r="R118" s="154"/>
      <c r="S118" s="154"/>
      <c r="T118" s="154"/>
      <c r="U118" s="152"/>
      <c r="V118" s="152"/>
      <c r="W118" s="152"/>
      <c r="X118" s="152"/>
      <c r="Y118" s="152"/>
      <c r="Z118" s="152"/>
      <c r="AA118" s="152"/>
      <c r="AB118" s="152"/>
      <c r="AC118" s="152"/>
      <c r="AD118" s="152"/>
      <c r="AE118" s="152"/>
      <c r="AF118" s="155"/>
      <c r="AG118" s="152"/>
      <c r="AH118" s="152"/>
      <c r="AI118" s="152"/>
      <c r="AJ118" s="152"/>
      <c r="AK118" s="152"/>
      <c r="AL118" s="152"/>
      <c r="AM118" s="152"/>
      <c r="AN118" s="152"/>
      <c r="AO118" s="152"/>
      <c r="AP118" s="152"/>
      <c r="AQ118" s="152"/>
      <c r="AR118" s="152"/>
      <c r="AS118" s="152"/>
      <c r="AT118" s="152"/>
      <c r="AU118" s="152"/>
      <c r="AV118" s="152"/>
      <c r="AW118" s="152"/>
      <c r="AX118" s="152"/>
      <c r="AY118" s="152"/>
      <c r="AZ118" s="152"/>
    </row>
    <row r="119" spans="1:52" x14ac:dyDescent="0.35">
      <c r="A119" s="150">
        <v>114</v>
      </c>
      <c r="B119" s="151" t="s">
        <v>913</v>
      </c>
      <c r="C119" s="152"/>
      <c r="D119" s="152"/>
      <c r="E119" s="152"/>
      <c r="F119" s="152"/>
      <c r="G119" s="153"/>
      <c r="H119" s="152"/>
      <c r="I119" s="152"/>
      <c r="J119" s="152"/>
      <c r="K119" s="152"/>
      <c r="L119" s="152"/>
      <c r="M119" s="152"/>
      <c r="N119" s="152"/>
      <c r="O119" s="154"/>
      <c r="P119" s="154"/>
      <c r="Q119" s="154"/>
      <c r="R119" s="154"/>
      <c r="S119" s="154"/>
      <c r="T119" s="154"/>
      <c r="U119" s="152"/>
      <c r="V119" s="152"/>
      <c r="W119" s="152"/>
      <c r="X119" s="152"/>
      <c r="Y119" s="152"/>
      <c r="Z119" s="152"/>
      <c r="AA119" s="152"/>
      <c r="AB119" s="152"/>
      <c r="AC119" s="152"/>
      <c r="AD119" s="152"/>
      <c r="AE119" s="152"/>
      <c r="AF119" s="155"/>
      <c r="AG119" s="152"/>
      <c r="AH119" s="152"/>
      <c r="AI119" s="152"/>
      <c r="AJ119" s="152"/>
      <c r="AK119" s="152"/>
      <c r="AL119" s="152"/>
      <c r="AM119" s="152"/>
      <c r="AN119" s="152"/>
      <c r="AO119" s="152"/>
      <c r="AP119" s="152"/>
      <c r="AQ119" s="152"/>
      <c r="AR119" s="152"/>
      <c r="AS119" s="152"/>
      <c r="AT119" s="152"/>
      <c r="AU119" s="152"/>
      <c r="AV119" s="152"/>
      <c r="AW119" s="152"/>
      <c r="AX119" s="152"/>
      <c r="AY119" s="152"/>
      <c r="AZ119" s="152"/>
    </row>
    <row r="120" spans="1:52" x14ac:dyDescent="0.35">
      <c r="A120" s="150">
        <v>115</v>
      </c>
      <c r="B120" s="151" t="s">
        <v>913</v>
      </c>
      <c r="C120" s="152"/>
      <c r="D120" s="152"/>
      <c r="E120" s="152"/>
      <c r="F120" s="152"/>
      <c r="G120" s="153"/>
      <c r="H120" s="152"/>
      <c r="I120" s="152"/>
      <c r="J120" s="152"/>
      <c r="K120" s="152"/>
      <c r="L120" s="152"/>
      <c r="M120" s="152"/>
      <c r="N120" s="152"/>
      <c r="O120" s="154"/>
      <c r="P120" s="154"/>
      <c r="Q120" s="154"/>
      <c r="R120" s="154"/>
      <c r="S120" s="154"/>
      <c r="T120" s="154"/>
      <c r="U120" s="152"/>
      <c r="V120" s="152"/>
      <c r="W120" s="152"/>
      <c r="X120" s="152"/>
      <c r="Y120" s="152"/>
      <c r="Z120" s="152"/>
      <c r="AA120" s="152"/>
      <c r="AB120" s="152"/>
      <c r="AC120" s="152"/>
      <c r="AD120" s="152"/>
      <c r="AE120" s="152"/>
      <c r="AF120" s="155"/>
      <c r="AG120" s="152"/>
      <c r="AH120" s="152"/>
      <c r="AI120" s="152"/>
      <c r="AJ120" s="152"/>
      <c r="AK120" s="152"/>
      <c r="AL120" s="152"/>
      <c r="AM120" s="152"/>
      <c r="AN120" s="152"/>
      <c r="AO120" s="152"/>
      <c r="AP120" s="152"/>
      <c r="AQ120" s="152"/>
      <c r="AR120" s="152"/>
      <c r="AS120" s="152"/>
      <c r="AT120" s="152"/>
      <c r="AU120" s="152"/>
      <c r="AV120" s="152"/>
      <c r="AW120" s="152"/>
      <c r="AX120" s="152"/>
      <c r="AY120" s="152"/>
      <c r="AZ120" s="152"/>
    </row>
    <row r="121" spans="1:52" x14ac:dyDescent="0.35">
      <c r="A121" s="150">
        <v>116</v>
      </c>
      <c r="B121" s="151" t="s">
        <v>913</v>
      </c>
      <c r="C121" s="152"/>
      <c r="D121" s="152"/>
      <c r="E121" s="152"/>
      <c r="F121" s="152"/>
      <c r="G121" s="153"/>
      <c r="H121" s="152"/>
      <c r="I121" s="152"/>
      <c r="J121" s="152"/>
      <c r="K121" s="152"/>
      <c r="L121" s="152"/>
      <c r="M121" s="152"/>
      <c r="N121" s="152"/>
      <c r="O121" s="154"/>
      <c r="P121" s="154"/>
      <c r="Q121" s="154"/>
      <c r="R121" s="154"/>
      <c r="S121" s="154"/>
      <c r="T121" s="154"/>
      <c r="U121" s="152"/>
      <c r="V121" s="152"/>
      <c r="W121" s="152"/>
      <c r="X121" s="152"/>
      <c r="Y121" s="152"/>
      <c r="Z121" s="152"/>
      <c r="AA121" s="152"/>
      <c r="AB121" s="152"/>
      <c r="AC121" s="152"/>
      <c r="AD121" s="152"/>
      <c r="AE121" s="152"/>
      <c r="AF121" s="155"/>
      <c r="AG121" s="152"/>
      <c r="AH121" s="152"/>
      <c r="AI121" s="152"/>
      <c r="AJ121" s="152"/>
      <c r="AK121" s="152"/>
      <c r="AL121" s="152"/>
      <c r="AM121" s="152"/>
      <c r="AN121" s="152"/>
      <c r="AO121" s="152"/>
      <c r="AP121" s="152"/>
      <c r="AQ121" s="152"/>
      <c r="AR121" s="152"/>
      <c r="AS121" s="152"/>
      <c r="AT121" s="152"/>
      <c r="AU121" s="152"/>
      <c r="AV121" s="152"/>
      <c r="AW121" s="152"/>
      <c r="AX121" s="152"/>
      <c r="AY121" s="152"/>
      <c r="AZ121" s="152"/>
    </row>
    <row r="122" spans="1:52" x14ac:dyDescent="0.35">
      <c r="A122" s="150">
        <v>117</v>
      </c>
      <c r="B122" s="151" t="s">
        <v>913</v>
      </c>
      <c r="C122" s="152"/>
      <c r="D122" s="152"/>
      <c r="E122" s="152"/>
      <c r="F122" s="152"/>
      <c r="G122" s="153"/>
      <c r="H122" s="152"/>
      <c r="I122" s="152"/>
      <c r="J122" s="152"/>
      <c r="K122" s="152"/>
      <c r="L122" s="152"/>
      <c r="M122" s="152"/>
      <c r="N122" s="152"/>
      <c r="O122" s="154"/>
      <c r="P122" s="154"/>
      <c r="Q122" s="154"/>
      <c r="R122" s="154"/>
      <c r="S122" s="154"/>
      <c r="T122" s="154"/>
      <c r="U122" s="152"/>
      <c r="V122" s="152"/>
      <c r="W122" s="152"/>
      <c r="X122" s="152"/>
      <c r="Y122" s="152"/>
      <c r="Z122" s="152"/>
      <c r="AA122" s="152"/>
      <c r="AB122" s="152"/>
      <c r="AC122" s="152"/>
      <c r="AD122" s="152"/>
      <c r="AE122" s="152"/>
      <c r="AF122" s="155"/>
      <c r="AG122" s="152"/>
      <c r="AH122" s="152"/>
      <c r="AI122" s="152"/>
      <c r="AJ122" s="152"/>
      <c r="AK122" s="152"/>
      <c r="AL122" s="152"/>
      <c r="AM122" s="152"/>
      <c r="AN122" s="152"/>
      <c r="AO122" s="152"/>
      <c r="AP122" s="152"/>
      <c r="AQ122" s="152"/>
      <c r="AR122" s="152"/>
      <c r="AS122" s="152"/>
      <c r="AT122" s="152"/>
      <c r="AU122" s="152"/>
      <c r="AV122" s="152"/>
      <c r="AW122" s="152"/>
      <c r="AX122" s="152"/>
      <c r="AY122" s="152"/>
      <c r="AZ122" s="152"/>
    </row>
    <row r="123" spans="1:52" x14ac:dyDescent="0.35">
      <c r="A123" s="150">
        <v>118</v>
      </c>
      <c r="B123" s="151" t="s">
        <v>913</v>
      </c>
      <c r="C123" s="152"/>
      <c r="D123" s="152"/>
      <c r="E123" s="152"/>
      <c r="F123" s="152"/>
      <c r="G123" s="153"/>
      <c r="H123" s="152"/>
      <c r="I123" s="152"/>
      <c r="J123" s="152"/>
      <c r="K123" s="152"/>
      <c r="L123" s="152"/>
      <c r="M123" s="152"/>
      <c r="N123" s="152"/>
      <c r="O123" s="154"/>
      <c r="P123" s="154"/>
      <c r="Q123" s="154"/>
      <c r="R123" s="154"/>
      <c r="S123" s="154"/>
      <c r="T123" s="154"/>
      <c r="U123" s="152"/>
      <c r="V123" s="152"/>
      <c r="W123" s="152"/>
      <c r="X123" s="152"/>
      <c r="Y123" s="152"/>
      <c r="Z123" s="152"/>
      <c r="AA123" s="152"/>
      <c r="AB123" s="152"/>
      <c r="AC123" s="152"/>
      <c r="AD123" s="152"/>
      <c r="AE123" s="152"/>
      <c r="AF123" s="155"/>
      <c r="AG123" s="152"/>
      <c r="AH123" s="152"/>
      <c r="AI123" s="152"/>
      <c r="AJ123" s="152"/>
      <c r="AK123" s="152"/>
      <c r="AL123" s="152"/>
      <c r="AM123" s="152"/>
      <c r="AN123" s="152"/>
      <c r="AO123" s="152"/>
      <c r="AP123" s="152"/>
      <c r="AQ123" s="152"/>
      <c r="AR123" s="152"/>
      <c r="AS123" s="152"/>
      <c r="AT123" s="152"/>
      <c r="AU123" s="152"/>
      <c r="AV123" s="152"/>
      <c r="AW123" s="152"/>
      <c r="AX123" s="152"/>
      <c r="AY123" s="152"/>
      <c r="AZ123" s="152"/>
    </row>
    <row r="124" spans="1:52" x14ac:dyDescent="0.35">
      <c r="A124" s="150">
        <v>119</v>
      </c>
      <c r="B124" s="151" t="s">
        <v>913</v>
      </c>
      <c r="C124" s="152"/>
      <c r="D124" s="152"/>
      <c r="E124" s="152"/>
      <c r="F124" s="152"/>
      <c r="G124" s="153"/>
      <c r="H124" s="152"/>
      <c r="I124" s="152"/>
      <c r="J124" s="152"/>
      <c r="K124" s="152"/>
      <c r="L124" s="152"/>
      <c r="M124" s="152"/>
      <c r="N124" s="152"/>
      <c r="O124" s="154"/>
      <c r="P124" s="154"/>
      <c r="Q124" s="154"/>
      <c r="R124" s="154"/>
      <c r="S124" s="154"/>
      <c r="T124" s="154"/>
      <c r="U124" s="152"/>
      <c r="V124" s="152"/>
      <c r="W124" s="152"/>
      <c r="X124" s="152"/>
      <c r="Y124" s="152"/>
      <c r="Z124" s="152"/>
      <c r="AA124" s="152"/>
      <c r="AB124" s="152"/>
      <c r="AC124" s="152"/>
      <c r="AD124" s="152"/>
      <c r="AE124" s="152"/>
      <c r="AF124" s="155"/>
      <c r="AG124" s="152"/>
      <c r="AH124" s="152"/>
      <c r="AI124" s="152"/>
      <c r="AJ124" s="152"/>
      <c r="AK124" s="152"/>
      <c r="AL124" s="152"/>
      <c r="AM124" s="152"/>
      <c r="AN124" s="152"/>
      <c r="AO124" s="152"/>
      <c r="AP124" s="152"/>
      <c r="AQ124" s="152"/>
      <c r="AR124" s="152"/>
      <c r="AS124" s="152"/>
      <c r="AT124" s="152"/>
      <c r="AU124" s="152"/>
      <c r="AV124" s="152"/>
      <c r="AW124" s="152"/>
      <c r="AX124" s="152"/>
      <c r="AY124" s="152"/>
      <c r="AZ124" s="152"/>
    </row>
    <row r="125" spans="1:52" x14ac:dyDescent="0.35">
      <c r="A125" s="150">
        <v>120</v>
      </c>
      <c r="B125" s="151" t="s">
        <v>913</v>
      </c>
      <c r="C125" s="152"/>
      <c r="D125" s="152"/>
      <c r="E125" s="152"/>
      <c r="F125" s="152"/>
      <c r="G125" s="153"/>
      <c r="H125" s="152"/>
      <c r="I125" s="152"/>
      <c r="J125" s="152"/>
      <c r="K125" s="152"/>
      <c r="L125" s="152"/>
      <c r="M125" s="152"/>
      <c r="N125" s="152"/>
      <c r="O125" s="154"/>
      <c r="P125" s="154"/>
      <c r="Q125" s="154"/>
      <c r="R125" s="154"/>
      <c r="S125" s="154"/>
      <c r="T125" s="154"/>
      <c r="U125" s="152"/>
      <c r="V125" s="152"/>
      <c r="W125" s="152"/>
      <c r="X125" s="152"/>
      <c r="Y125" s="152"/>
      <c r="Z125" s="152"/>
      <c r="AA125" s="152"/>
      <c r="AB125" s="152"/>
      <c r="AC125" s="152"/>
      <c r="AD125" s="152"/>
      <c r="AE125" s="152"/>
      <c r="AF125" s="155"/>
      <c r="AG125" s="152"/>
      <c r="AH125" s="152"/>
      <c r="AI125" s="152"/>
      <c r="AJ125" s="152"/>
      <c r="AK125" s="152"/>
      <c r="AL125" s="152"/>
      <c r="AM125" s="152"/>
      <c r="AN125" s="152"/>
      <c r="AO125" s="152"/>
      <c r="AP125" s="152"/>
      <c r="AQ125" s="152"/>
      <c r="AR125" s="152"/>
      <c r="AS125" s="152"/>
      <c r="AT125" s="152"/>
      <c r="AU125" s="152"/>
      <c r="AV125" s="152"/>
      <c r="AW125" s="152"/>
      <c r="AX125" s="152"/>
      <c r="AY125" s="152"/>
      <c r="AZ125" s="152"/>
    </row>
    <row r="126" spans="1:52" x14ac:dyDescent="0.35">
      <c r="A126" s="150">
        <v>121</v>
      </c>
      <c r="B126" s="151" t="s">
        <v>913</v>
      </c>
      <c r="C126" s="152"/>
      <c r="D126" s="152"/>
      <c r="E126" s="152"/>
      <c r="F126" s="152"/>
      <c r="G126" s="153"/>
      <c r="H126" s="152"/>
      <c r="I126" s="152"/>
      <c r="J126" s="152"/>
      <c r="K126" s="152"/>
      <c r="L126" s="152"/>
      <c r="M126" s="152"/>
      <c r="N126" s="152"/>
      <c r="O126" s="154"/>
      <c r="P126" s="154"/>
      <c r="Q126" s="154"/>
      <c r="R126" s="154"/>
      <c r="S126" s="154"/>
      <c r="T126" s="154"/>
      <c r="U126" s="152"/>
      <c r="V126" s="152"/>
      <c r="W126" s="152"/>
      <c r="X126" s="152"/>
      <c r="Y126" s="152"/>
      <c r="Z126" s="152"/>
      <c r="AA126" s="152"/>
      <c r="AB126" s="152"/>
      <c r="AC126" s="152"/>
      <c r="AD126" s="152"/>
      <c r="AE126" s="152"/>
      <c r="AF126" s="155"/>
      <c r="AG126" s="152"/>
      <c r="AH126" s="152"/>
      <c r="AI126" s="152"/>
      <c r="AJ126" s="152"/>
      <c r="AK126" s="152"/>
      <c r="AL126" s="152"/>
      <c r="AM126" s="152"/>
      <c r="AN126" s="152"/>
      <c r="AO126" s="152"/>
      <c r="AP126" s="152"/>
      <c r="AQ126" s="152"/>
      <c r="AR126" s="152"/>
      <c r="AS126" s="152"/>
      <c r="AT126" s="152"/>
      <c r="AU126" s="152"/>
      <c r="AV126" s="152"/>
      <c r="AW126" s="152"/>
      <c r="AX126" s="152"/>
      <c r="AY126" s="152"/>
      <c r="AZ126" s="152"/>
    </row>
    <row r="127" spans="1:52" x14ac:dyDescent="0.35">
      <c r="A127" s="150">
        <v>122</v>
      </c>
      <c r="B127" s="151" t="s">
        <v>913</v>
      </c>
      <c r="C127" s="152"/>
      <c r="D127" s="152"/>
      <c r="E127" s="152"/>
      <c r="F127" s="152"/>
      <c r="G127" s="153"/>
      <c r="H127" s="152"/>
      <c r="I127" s="152"/>
      <c r="J127" s="152"/>
      <c r="K127" s="152"/>
      <c r="L127" s="152"/>
      <c r="M127" s="152"/>
      <c r="N127" s="152"/>
      <c r="O127" s="154"/>
      <c r="P127" s="154"/>
      <c r="Q127" s="154"/>
      <c r="R127" s="154"/>
      <c r="S127" s="154"/>
      <c r="T127" s="154"/>
      <c r="U127" s="152"/>
      <c r="V127" s="152"/>
      <c r="W127" s="152"/>
      <c r="X127" s="152"/>
      <c r="Y127" s="152"/>
      <c r="Z127" s="152"/>
      <c r="AA127" s="152"/>
      <c r="AB127" s="152"/>
      <c r="AC127" s="152"/>
      <c r="AD127" s="152"/>
      <c r="AE127" s="152"/>
      <c r="AF127" s="155"/>
      <c r="AG127" s="152"/>
      <c r="AH127" s="152"/>
      <c r="AI127" s="152"/>
      <c r="AJ127" s="152"/>
      <c r="AK127" s="152"/>
      <c r="AL127" s="152"/>
      <c r="AM127" s="152"/>
      <c r="AN127" s="152"/>
      <c r="AO127" s="152"/>
      <c r="AP127" s="152"/>
      <c r="AQ127" s="152"/>
      <c r="AR127" s="152"/>
      <c r="AS127" s="152"/>
      <c r="AT127" s="152"/>
      <c r="AU127" s="152"/>
      <c r="AV127" s="152"/>
      <c r="AW127" s="152"/>
      <c r="AX127" s="152"/>
      <c r="AY127" s="152"/>
      <c r="AZ127" s="152"/>
    </row>
    <row r="128" spans="1:52" x14ac:dyDescent="0.35">
      <c r="A128" s="150">
        <v>123</v>
      </c>
      <c r="B128" s="151" t="s">
        <v>913</v>
      </c>
      <c r="C128" s="152"/>
      <c r="D128" s="152"/>
      <c r="E128" s="152"/>
      <c r="F128" s="152"/>
      <c r="G128" s="153"/>
      <c r="H128" s="152"/>
      <c r="I128" s="152"/>
      <c r="J128" s="152"/>
      <c r="K128" s="152"/>
      <c r="L128" s="152"/>
      <c r="M128" s="152"/>
      <c r="N128" s="152"/>
      <c r="O128" s="154"/>
      <c r="P128" s="154"/>
      <c r="Q128" s="154"/>
      <c r="R128" s="154"/>
      <c r="S128" s="154"/>
      <c r="T128" s="154"/>
      <c r="U128" s="152"/>
      <c r="V128" s="152"/>
      <c r="W128" s="152"/>
      <c r="X128" s="152"/>
      <c r="Y128" s="152"/>
      <c r="Z128" s="152"/>
      <c r="AA128" s="152"/>
      <c r="AB128" s="152"/>
      <c r="AC128" s="152"/>
      <c r="AD128" s="152"/>
      <c r="AE128" s="152"/>
      <c r="AF128" s="155"/>
      <c r="AG128" s="152"/>
      <c r="AH128" s="152"/>
      <c r="AI128" s="152"/>
      <c r="AJ128" s="152"/>
      <c r="AK128" s="152"/>
      <c r="AL128" s="152"/>
      <c r="AM128" s="152"/>
      <c r="AN128" s="152"/>
      <c r="AO128" s="152"/>
      <c r="AP128" s="152"/>
      <c r="AQ128" s="152"/>
      <c r="AR128" s="152"/>
      <c r="AS128" s="152"/>
      <c r="AT128" s="152"/>
      <c r="AU128" s="152"/>
      <c r="AV128" s="152"/>
      <c r="AW128" s="152"/>
      <c r="AX128" s="152"/>
      <c r="AY128" s="152"/>
      <c r="AZ128" s="152"/>
    </row>
    <row r="129" spans="1:52" x14ac:dyDescent="0.35">
      <c r="A129" s="150">
        <v>124</v>
      </c>
      <c r="B129" s="151" t="s">
        <v>913</v>
      </c>
      <c r="C129" s="152"/>
      <c r="D129" s="152"/>
      <c r="E129" s="152"/>
      <c r="F129" s="152"/>
      <c r="G129" s="153"/>
      <c r="H129" s="152"/>
      <c r="I129" s="152"/>
      <c r="J129" s="152"/>
      <c r="K129" s="152"/>
      <c r="L129" s="152"/>
      <c r="M129" s="152"/>
      <c r="N129" s="152"/>
      <c r="O129" s="154"/>
      <c r="P129" s="154"/>
      <c r="Q129" s="154"/>
      <c r="R129" s="154"/>
      <c r="S129" s="154"/>
      <c r="T129" s="154"/>
      <c r="U129" s="152"/>
      <c r="V129" s="152"/>
      <c r="W129" s="152"/>
      <c r="X129" s="152"/>
      <c r="Y129" s="152"/>
      <c r="Z129" s="152"/>
      <c r="AA129" s="152"/>
      <c r="AB129" s="152"/>
      <c r="AC129" s="152"/>
      <c r="AD129" s="152"/>
      <c r="AE129" s="152"/>
      <c r="AF129" s="155"/>
      <c r="AG129" s="152"/>
      <c r="AH129" s="152"/>
      <c r="AI129" s="152"/>
      <c r="AJ129" s="152"/>
      <c r="AK129" s="152"/>
      <c r="AL129" s="152"/>
      <c r="AM129" s="152"/>
      <c r="AN129" s="152"/>
      <c r="AO129" s="152"/>
      <c r="AP129" s="152"/>
      <c r="AQ129" s="152"/>
      <c r="AR129" s="152"/>
      <c r="AS129" s="152"/>
      <c r="AT129" s="152"/>
      <c r="AU129" s="152"/>
      <c r="AV129" s="152"/>
      <c r="AW129" s="152"/>
      <c r="AX129" s="152"/>
      <c r="AY129" s="152"/>
      <c r="AZ129" s="152"/>
    </row>
    <row r="130" spans="1:52" x14ac:dyDescent="0.35">
      <c r="A130" s="150">
        <v>125</v>
      </c>
      <c r="B130" s="151" t="s">
        <v>913</v>
      </c>
      <c r="C130" s="152"/>
      <c r="D130" s="152"/>
      <c r="E130" s="152"/>
      <c r="F130" s="152"/>
      <c r="G130" s="153"/>
      <c r="H130" s="152"/>
      <c r="I130" s="152"/>
      <c r="J130" s="152"/>
      <c r="K130" s="152"/>
      <c r="L130" s="152"/>
      <c r="M130" s="152"/>
      <c r="N130" s="152"/>
      <c r="O130" s="154"/>
      <c r="P130" s="154"/>
      <c r="Q130" s="154"/>
      <c r="R130" s="154"/>
      <c r="S130" s="154"/>
      <c r="T130" s="154"/>
      <c r="U130" s="152"/>
      <c r="V130" s="152"/>
      <c r="W130" s="152"/>
      <c r="X130" s="152"/>
      <c r="Y130" s="152"/>
      <c r="Z130" s="152"/>
      <c r="AA130" s="152"/>
      <c r="AB130" s="152"/>
      <c r="AC130" s="152"/>
      <c r="AD130" s="152"/>
      <c r="AE130" s="152"/>
      <c r="AF130" s="155"/>
      <c r="AG130" s="152"/>
      <c r="AH130" s="152"/>
      <c r="AI130" s="152"/>
      <c r="AJ130" s="152"/>
      <c r="AK130" s="152"/>
      <c r="AL130" s="152"/>
      <c r="AM130" s="152"/>
      <c r="AN130" s="152"/>
      <c r="AO130" s="152"/>
      <c r="AP130" s="152"/>
      <c r="AQ130" s="152"/>
      <c r="AR130" s="152"/>
      <c r="AS130" s="152"/>
      <c r="AT130" s="152"/>
      <c r="AU130" s="152"/>
      <c r="AV130" s="152"/>
      <c r="AW130" s="152"/>
      <c r="AX130" s="152"/>
      <c r="AY130" s="152"/>
      <c r="AZ130" s="152"/>
    </row>
    <row r="131" spans="1:52" x14ac:dyDescent="0.35">
      <c r="A131" s="150">
        <v>126</v>
      </c>
      <c r="B131" s="151" t="s">
        <v>913</v>
      </c>
      <c r="C131" s="152"/>
      <c r="D131" s="152"/>
      <c r="E131" s="152"/>
      <c r="F131" s="152"/>
      <c r="G131" s="153"/>
      <c r="H131" s="152"/>
      <c r="I131" s="152"/>
      <c r="J131" s="152"/>
      <c r="K131" s="152"/>
      <c r="L131" s="152"/>
      <c r="M131" s="152"/>
      <c r="N131" s="152"/>
      <c r="O131" s="154"/>
      <c r="P131" s="154"/>
      <c r="Q131" s="154"/>
      <c r="R131" s="154"/>
      <c r="S131" s="154"/>
      <c r="T131" s="154"/>
      <c r="U131" s="152"/>
      <c r="V131" s="152"/>
      <c r="W131" s="152"/>
      <c r="X131" s="152"/>
      <c r="Y131" s="152"/>
      <c r="Z131" s="152"/>
      <c r="AA131" s="152"/>
      <c r="AB131" s="152"/>
      <c r="AC131" s="152"/>
      <c r="AD131" s="152"/>
      <c r="AE131" s="152"/>
      <c r="AF131" s="155"/>
      <c r="AG131" s="152"/>
      <c r="AH131" s="152"/>
      <c r="AI131" s="152"/>
      <c r="AJ131" s="152"/>
      <c r="AK131" s="152"/>
      <c r="AL131" s="152"/>
      <c r="AM131" s="152"/>
      <c r="AN131" s="152"/>
      <c r="AO131" s="152"/>
      <c r="AP131" s="152"/>
      <c r="AQ131" s="152"/>
      <c r="AR131" s="152"/>
      <c r="AS131" s="152"/>
      <c r="AT131" s="152"/>
      <c r="AU131" s="152"/>
      <c r="AV131" s="152"/>
      <c r="AW131" s="152"/>
      <c r="AX131" s="152"/>
      <c r="AY131" s="152"/>
      <c r="AZ131" s="152"/>
    </row>
    <row r="132" spans="1:52" x14ac:dyDescent="0.35">
      <c r="A132" s="150">
        <v>127</v>
      </c>
      <c r="B132" s="151" t="s">
        <v>913</v>
      </c>
      <c r="C132" s="152"/>
      <c r="D132" s="152"/>
      <c r="E132" s="152"/>
      <c r="F132" s="152"/>
      <c r="G132" s="153"/>
      <c r="H132" s="152"/>
      <c r="I132" s="152"/>
      <c r="J132" s="152"/>
      <c r="K132" s="152"/>
      <c r="L132" s="152"/>
      <c r="M132" s="152"/>
      <c r="N132" s="152"/>
      <c r="O132" s="154"/>
      <c r="P132" s="154"/>
      <c r="Q132" s="154"/>
      <c r="R132" s="154"/>
      <c r="S132" s="154"/>
      <c r="T132" s="154"/>
      <c r="U132" s="152"/>
      <c r="V132" s="152"/>
      <c r="W132" s="152"/>
      <c r="X132" s="152"/>
      <c r="Y132" s="152"/>
      <c r="Z132" s="152"/>
      <c r="AA132" s="152"/>
      <c r="AB132" s="152"/>
      <c r="AC132" s="152"/>
      <c r="AD132" s="152"/>
      <c r="AE132" s="152"/>
      <c r="AF132" s="155"/>
      <c r="AG132" s="152"/>
      <c r="AH132" s="152"/>
      <c r="AI132" s="152"/>
      <c r="AJ132" s="152"/>
      <c r="AK132" s="152"/>
      <c r="AL132" s="152"/>
      <c r="AM132" s="152"/>
      <c r="AN132" s="152"/>
      <c r="AO132" s="152"/>
      <c r="AP132" s="152"/>
      <c r="AQ132" s="152"/>
      <c r="AR132" s="152"/>
      <c r="AS132" s="152"/>
      <c r="AT132" s="152"/>
      <c r="AU132" s="152"/>
      <c r="AV132" s="152"/>
      <c r="AW132" s="152"/>
      <c r="AX132" s="152"/>
      <c r="AY132" s="152"/>
      <c r="AZ132" s="152"/>
    </row>
    <row r="133" spans="1:52" x14ac:dyDescent="0.35">
      <c r="A133" s="150">
        <v>128</v>
      </c>
      <c r="B133" s="151" t="s">
        <v>913</v>
      </c>
      <c r="C133" s="152"/>
      <c r="D133" s="152"/>
      <c r="E133" s="152"/>
      <c r="F133" s="152"/>
      <c r="G133" s="153"/>
      <c r="H133" s="152"/>
      <c r="I133" s="152"/>
      <c r="J133" s="152"/>
      <c r="K133" s="152"/>
      <c r="L133" s="152"/>
      <c r="M133" s="152"/>
      <c r="N133" s="152"/>
      <c r="O133" s="154"/>
      <c r="P133" s="154"/>
      <c r="Q133" s="154"/>
      <c r="R133" s="154"/>
      <c r="S133" s="154"/>
      <c r="T133" s="154"/>
      <c r="U133" s="152"/>
      <c r="V133" s="152"/>
      <c r="W133" s="152"/>
      <c r="X133" s="152"/>
      <c r="Y133" s="152"/>
      <c r="Z133" s="152"/>
      <c r="AA133" s="152"/>
      <c r="AB133" s="152"/>
      <c r="AC133" s="152"/>
      <c r="AD133" s="152"/>
      <c r="AE133" s="152"/>
      <c r="AF133" s="155"/>
      <c r="AG133" s="152"/>
      <c r="AH133" s="152"/>
      <c r="AI133" s="152"/>
      <c r="AJ133" s="152"/>
      <c r="AK133" s="152"/>
      <c r="AL133" s="152"/>
      <c r="AM133" s="152"/>
      <c r="AN133" s="152"/>
      <c r="AO133" s="152"/>
      <c r="AP133" s="152"/>
      <c r="AQ133" s="152"/>
      <c r="AR133" s="152"/>
      <c r="AS133" s="152"/>
      <c r="AT133" s="152"/>
      <c r="AU133" s="152"/>
      <c r="AV133" s="152"/>
      <c r="AW133" s="152"/>
      <c r="AX133" s="152"/>
      <c r="AY133" s="152"/>
      <c r="AZ133" s="152"/>
    </row>
    <row r="134" spans="1:52" x14ac:dyDescent="0.35">
      <c r="A134" s="150">
        <v>129</v>
      </c>
      <c r="B134" s="151" t="s">
        <v>913</v>
      </c>
      <c r="C134" s="152"/>
      <c r="D134" s="152"/>
      <c r="E134" s="152"/>
      <c r="F134" s="152"/>
      <c r="G134" s="153"/>
      <c r="H134" s="152"/>
      <c r="I134" s="152"/>
      <c r="J134" s="152"/>
      <c r="K134" s="152"/>
      <c r="L134" s="152"/>
      <c r="M134" s="152"/>
      <c r="N134" s="152"/>
      <c r="O134" s="154"/>
      <c r="P134" s="154"/>
      <c r="Q134" s="154"/>
      <c r="R134" s="154"/>
      <c r="S134" s="154"/>
      <c r="T134" s="154"/>
      <c r="U134" s="152"/>
      <c r="V134" s="152"/>
      <c r="W134" s="152"/>
      <c r="X134" s="152"/>
      <c r="Y134" s="152"/>
      <c r="Z134" s="152"/>
      <c r="AA134" s="152"/>
      <c r="AB134" s="152"/>
      <c r="AC134" s="152"/>
      <c r="AD134" s="152"/>
      <c r="AE134" s="152"/>
      <c r="AF134" s="155"/>
      <c r="AG134" s="152"/>
      <c r="AH134" s="152"/>
      <c r="AI134" s="152"/>
      <c r="AJ134" s="152"/>
      <c r="AK134" s="152"/>
      <c r="AL134" s="152"/>
      <c r="AM134" s="152"/>
      <c r="AN134" s="152"/>
      <c r="AO134" s="152"/>
      <c r="AP134" s="152"/>
      <c r="AQ134" s="152"/>
      <c r="AR134" s="152"/>
      <c r="AS134" s="152"/>
      <c r="AT134" s="152"/>
      <c r="AU134" s="152"/>
      <c r="AV134" s="152"/>
      <c r="AW134" s="152"/>
      <c r="AX134" s="152"/>
      <c r="AY134" s="152"/>
      <c r="AZ134" s="152"/>
    </row>
    <row r="135" spans="1:52" x14ac:dyDescent="0.35">
      <c r="A135" s="150">
        <v>130</v>
      </c>
      <c r="B135" s="151" t="s">
        <v>913</v>
      </c>
      <c r="C135" s="152"/>
      <c r="D135" s="152"/>
      <c r="E135" s="152"/>
      <c r="F135" s="152"/>
      <c r="G135" s="153"/>
      <c r="H135" s="152"/>
      <c r="I135" s="152"/>
      <c r="J135" s="152"/>
      <c r="K135" s="152"/>
      <c r="L135" s="152"/>
      <c r="M135" s="152"/>
      <c r="N135" s="152"/>
      <c r="O135" s="154"/>
      <c r="P135" s="154"/>
      <c r="Q135" s="154"/>
      <c r="R135" s="154"/>
      <c r="S135" s="154"/>
      <c r="T135" s="154"/>
      <c r="U135" s="152"/>
      <c r="V135" s="152"/>
      <c r="W135" s="152"/>
      <c r="X135" s="152"/>
      <c r="Y135" s="152"/>
      <c r="Z135" s="152"/>
      <c r="AA135" s="152"/>
      <c r="AB135" s="152"/>
      <c r="AC135" s="152"/>
      <c r="AD135" s="152"/>
      <c r="AE135" s="152"/>
      <c r="AF135" s="155"/>
      <c r="AG135" s="152"/>
      <c r="AH135" s="152"/>
      <c r="AI135" s="152"/>
      <c r="AJ135" s="152"/>
      <c r="AK135" s="152"/>
      <c r="AL135" s="152"/>
      <c r="AM135" s="152"/>
      <c r="AN135" s="152"/>
      <c r="AO135" s="152"/>
      <c r="AP135" s="152"/>
      <c r="AQ135" s="152"/>
      <c r="AR135" s="152"/>
      <c r="AS135" s="152"/>
      <c r="AT135" s="152"/>
      <c r="AU135" s="152"/>
      <c r="AV135" s="152"/>
      <c r="AW135" s="152"/>
      <c r="AX135" s="152"/>
      <c r="AY135" s="152"/>
      <c r="AZ135" s="152"/>
    </row>
    <row r="136" spans="1:52" x14ac:dyDescent="0.35">
      <c r="A136" s="150">
        <v>131</v>
      </c>
      <c r="B136" s="151" t="s">
        <v>913</v>
      </c>
      <c r="C136" s="152"/>
      <c r="D136" s="152"/>
      <c r="E136" s="152"/>
      <c r="F136" s="152"/>
      <c r="G136" s="153"/>
      <c r="H136" s="152"/>
      <c r="I136" s="152"/>
      <c r="J136" s="152"/>
      <c r="K136" s="152"/>
      <c r="L136" s="152"/>
      <c r="M136" s="152"/>
      <c r="N136" s="152"/>
      <c r="O136" s="154"/>
      <c r="P136" s="154"/>
      <c r="Q136" s="154"/>
      <c r="R136" s="154"/>
      <c r="S136" s="154"/>
      <c r="T136" s="154"/>
      <c r="U136" s="152"/>
      <c r="V136" s="152"/>
      <c r="W136" s="152"/>
      <c r="X136" s="152"/>
      <c r="Y136" s="152"/>
      <c r="Z136" s="152"/>
      <c r="AA136" s="152"/>
      <c r="AB136" s="152"/>
      <c r="AC136" s="152"/>
      <c r="AD136" s="152"/>
      <c r="AE136" s="152"/>
      <c r="AF136" s="155"/>
      <c r="AG136" s="152"/>
      <c r="AH136" s="152"/>
      <c r="AI136" s="152"/>
      <c r="AJ136" s="152"/>
      <c r="AK136" s="152"/>
      <c r="AL136" s="152"/>
      <c r="AM136" s="152"/>
      <c r="AN136" s="152"/>
      <c r="AO136" s="152"/>
      <c r="AP136" s="152"/>
      <c r="AQ136" s="152"/>
      <c r="AR136" s="152"/>
      <c r="AS136" s="152"/>
      <c r="AT136" s="152"/>
      <c r="AU136" s="152"/>
      <c r="AV136" s="152"/>
      <c r="AW136" s="152"/>
      <c r="AX136" s="152"/>
      <c r="AY136" s="152"/>
      <c r="AZ136" s="152"/>
    </row>
    <row r="137" spans="1:52" x14ac:dyDescent="0.35">
      <c r="A137" s="150">
        <v>132</v>
      </c>
      <c r="B137" s="151" t="s">
        <v>913</v>
      </c>
      <c r="C137" s="152"/>
      <c r="D137" s="152"/>
      <c r="E137" s="152"/>
      <c r="F137" s="152"/>
      <c r="G137" s="153"/>
      <c r="H137" s="152"/>
      <c r="I137" s="152"/>
      <c r="J137" s="152"/>
      <c r="K137" s="152"/>
      <c r="L137" s="152"/>
      <c r="M137" s="152"/>
      <c r="N137" s="152"/>
      <c r="O137" s="154"/>
      <c r="P137" s="154"/>
      <c r="Q137" s="154"/>
      <c r="R137" s="154"/>
      <c r="S137" s="154"/>
      <c r="T137" s="154"/>
      <c r="U137" s="152"/>
      <c r="V137" s="152"/>
      <c r="W137" s="152"/>
      <c r="X137" s="152"/>
      <c r="Y137" s="152"/>
      <c r="Z137" s="152"/>
      <c r="AA137" s="152"/>
      <c r="AB137" s="152"/>
      <c r="AC137" s="152"/>
      <c r="AD137" s="152"/>
      <c r="AE137" s="152"/>
      <c r="AF137" s="155"/>
      <c r="AG137" s="152"/>
      <c r="AH137" s="152"/>
      <c r="AI137" s="152"/>
      <c r="AJ137" s="152"/>
      <c r="AK137" s="152"/>
      <c r="AL137" s="152"/>
      <c r="AM137" s="152"/>
      <c r="AN137" s="152"/>
      <c r="AO137" s="152"/>
      <c r="AP137" s="152"/>
      <c r="AQ137" s="152"/>
      <c r="AR137" s="152"/>
      <c r="AS137" s="152"/>
      <c r="AT137" s="152"/>
      <c r="AU137" s="152"/>
      <c r="AV137" s="152"/>
      <c r="AW137" s="152"/>
      <c r="AX137" s="152"/>
      <c r="AY137" s="152"/>
      <c r="AZ137" s="152"/>
    </row>
    <row r="138" spans="1:52" x14ac:dyDescent="0.35">
      <c r="A138" s="150">
        <v>133</v>
      </c>
      <c r="B138" s="151" t="s">
        <v>913</v>
      </c>
      <c r="C138" s="152"/>
      <c r="D138" s="152"/>
      <c r="E138" s="152"/>
      <c r="F138" s="152"/>
      <c r="G138" s="153"/>
      <c r="H138" s="152"/>
      <c r="I138" s="152"/>
      <c r="J138" s="152"/>
      <c r="K138" s="152"/>
      <c r="L138" s="152"/>
      <c r="M138" s="152"/>
      <c r="N138" s="152"/>
      <c r="O138" s="154"/>
      <c r="P138" s="154"/>
      <c r="Q138" s="154"/>
      <c r="R138" s="154"/>
      <c r="S138" s="154"/>
      <c r="T138" s="154"/>
      <c r="U138" s="152"/>
      <c r="V138" s="152"/>
      <c r="W138" s="152"/>
      <c r="X138" s="152"/>
      <c r="Y138" s="152"/>
      <c r="Z138" s="152"/>
      <c r="AA138" s="152"/>
      <c r="AB138" s="152"/>
      <c r="AC138" s="152"/>
      <c r="AD138" s="152"/>
      <c r="AE138" s="152"/>
      <c r="AF138" s="155"/>
      <c r="AG138" s="152"/>
      <c r="AH138" s="152"/>
      <c r="AI138" s="152"/>
      <c r="AJ138" s="152"/>
      <c r="AK138" s="152"/>
      <c r="AL138" s="152"/>
      <c r="AM138" s="152"/>
      <c r="AN138" s="152"/>
      <c r="AO138" s="152"/>
      <c r="AP138" s="152"/>
      <c r="AQ138" s="152"/>
      <c r="AR138" s="152"/>
      <c r="AS138" s="152"/>
      <c r="AT138" s="152"/>
      <c r="AU138" s="152"/>
      <c r="AV138" s="152"/>
      <c r="AW138" s="152"/>
      <c r="AX138" s="152"/>
      <c r="AY138" s="152"/>
      <c r="AZ138" s="152"/>
    </row>
    <row r="139" spans="1:52" x14ac:dyDescent="0.35">
      <c r="A139" s="150">
        <v>134</v>
      </c>
      <c r="B139" s="151" t="s">
        <v>913</v>
      </c>
      <c r="C139" s="152"/>
      <c r="D139" s="152"/>
      <c r="E139" s="152"/>
      <c r="F139" s="152"/>
      <c r="G139" s="153"/>
      <c r="H139" s="152"/>
      <c r="I139" s="152"/>
      <c r="J139" s="152"/>
      <c r="K139" s="152"/>
      <c r="L139" s="152"/>
      <c r="M139" s="152"/>
      <c r="N139" s="152"/>
      <c r="O139" s="154"/>
      <c r="P139" s="154"/>
      <c r="Q139" s="154"/>
      <c r="R139" s="154"/>
      <c r="S139" s="154"/>
      <c r="T139" s="154"/>
      <c r="U139" s="152"/>
      <c r="V139" s="152"/>
      <c r="W139" s="152"/>
      <c r="X139" s="152"/>
      <c r="Y139" s="152"/>
      <c r="Z139" s="152"/>
      <c r="AA139" s="152"/>
      <c r="AB139" s="152"/>
      <c r="AC139" s="152"/>
      <c r="AD139" s="152"/>
      <c r="AE139" s="152"/>
      <c r="AF139" s="155"/>
      <c r="AG139" s="152"/>
      <c r="AH139" s="152"/>
      <c r="AI139" s="152"/>
      <c r="AJ139" s="152"/>
      <c r="AK139" s="152"/>
      <c r="AL139" s="152"/>
      <c r="AM139" s="152"/>
      <c r="AN139" s="152"/>
      <c r="AO139" s="152"/>
      <c r="AP139" s="152"/>
      <c r="AQ139" s="152"/>
      <c r="AR139" s="152"/>
      <c r="AS139" s="152"/>
      <c r="AT139" s="152"/>
      <c r="AU139" s="152"/>
      <c r="AV139" s="152"/>
      <c r="AW139" s="152"/>
      <c r="AX139" s="152"/>
      <c r="AY139" s="152"/>
      <c r="AZ139" s="152"/>
    </row>
    <row r="140" spans="1:52" x14ac:dyDescent="0.35">
      <c r="A140" s="150">
        <v>135</v>
      </c>
      <c r="B140" s="151" t="s">
        <v>913</v>
      </c>
      <c r="C140" s="152"/>
      <c r="D140" s="152"/>
      <c r="E140" s="152"/>
      <c r="F140" s="152"/>
      <c r="G140" s="153"/>
      <c r="H140" s="152"/>
      <c r="I140" s="152"/>
      <c r="J140" s="152"/>
      <c r="K140" s="152"/>
      <c r="L140" s="152"/>
      <c r="M140" s="152"/>
      <c r="N140" s="152"/>
      <c r="O140" s="154"/>
      <c r="P140" s="154"/>
      <c r="Q140" s="154"/>
      <c r="R140" s="154"/>
      <c r="S140" s="154"/>
      <c r="T140" s="154"/>
      <c r="U140" s="152"/>
      <c r="V140" s="152"/>
      <c r="W140" s="152"/>
      <c r="X140" s="152"/>
      <c r="Y140" s="152"/>
      <c r="Z140" s="152"/>
      <c r="AA140" s="152"/>
      <c r="AB140" s="152"/>
      <c r="AC140" s="152"/>
      <c r="AD140" s="152"/>
      <c r="AE140" s="152"/>
      <c r="AF140" s="155"/>
      <c r="AG140" s="152"/>
      <c r="AH140" s="152"/>
      <c r="AI140" s="152"/>
      <c r="AJ140" s="152"/>
      <c r="AK140" s="152"/>
      <c r="AL140" s="152"/>
      <c r="AM140" s="152"/>
      <c r="AN140" s="152"/>
      <c r="AO140" s="152"/>
      <c r="AP140" s="152"/>
      <c r="AQ140" s="152"/>
      <c r="AR140" s="152"/>
      <c r="AS140" s="152"/>
      <c r="AT140" s="152"/>
      <c r="AU140" s="152"/>
      <c r="AV140" s="152"/>
      <c r="AW140" s="152"/>
      <c r="AX140" s="152"/>
      <c r="AY140" s="152"/>
      <c r="AZ140" s="152"/>
    </row>
    <row r="141" spans="1:52" x14ac:dyDescent="0.35">
      <c r="A141" s="150">
        <v>136</v>
      </c>
      <c r="B141" s="151" t="s">
        <v>913</v>
      </c>
      <c r="C141" s="152"/>
      <c r="D141" s="152"/>
      <c r="E141" s="152"/>
      <c r="F141" s="152"/>
      <c r="G141" s="153"/>
      <c r="H141" s="152"/>
      <c r="I141" s="152"/>
      <c r="J141" s="152"/>
      <c r="K141" s="152"/>
      <c r="L141" s="152"/>
      <c r="M141" s="152"/>
      <c r="N141" s="152"/>
      <c r="O141" s="154"/>
      <c r="P141" s="154"/>
      <c r="Q141" s="154"/>
      <c r="R141" s="154"/>
      <c r="S141" s="154"/>
      <c r="T141" s="154"/>
      <c r="U141" s="152"/>
      <c r="V141" s="152"/>
      <c r="W141" s="152"/>
      <c r="X141" s="152"/>
      <c r="Y141" s="152"/>
      <c r="Z141" s="152"/>
      <c r="AA141" s="152"/>
      <c r="AB141" s="152"/>
      <c r="AC141" s="152"/>
      <c r="AD141" s="152"/>
      <c r="AE141" s="152"/>
      <c r="AF141" s="155"/>
      <c r="AG141" s="152"/>
      <c r="AH141" s="152"/>
      <c r="AI141" s="152"/>
      <c r="AJ141" s="152"/>
      <c r="AK141" s="152"/>
      <c r="AL141" s="152"/>
      <c r="AM141" s="152"/>
      <c r="AN141" s="152"/>
      <c r="AO141" s="152"/>
      <c r="AP141" s="152"/>
      <c r="AQ141" s="152"/>
      <c r="AR141" s="152"/>
      <c r="AS141" s="152"/>
      <c r="AT141" s="152"/>
      <c r="AU141" s="152"/>
      <c r="AV141" s="152"/>
      <c r="AW141" s="152"/>
      <c r="AX141" s="152"/>
      <c r="AY141" s="152"/>
      <c r="AZ141" s="152"/>
    </row>
    <row r="142" spans="1:52" x14ac:dyDescent="0.35">
      <c r="A142" s="150">
        <v>137</v>
      </c>
      <c r="B142" s="151" t="s">
        <v>913</v>
      </c>
      <c r="C142" s="152"/>
      <c r="D142" s="152"/>
      <c r="E142" s="152"/>
      <c r="F142" s="152"/>
      <c r="G142" s="153"/>
      <c r="H142" s="152"/>
      <c r="I142" s="152"/>
      <c r="J142" s="152"/>
      <c r="K142" s="152"/>
      <c r="L142" s="152"/>
      <c r="M142" s="152"/>
      <c r="N142" s="152"/>
      <c r="O142" s="154"/>
      <c r="P142" s="154"/>
      <c r="Q142" s="154"/>
      <c r="R142" s="154"/>
      <c r="S142" s="154"/>
      <c r="T142" s="154"/>
      <c r="U142" s="152"/>
      <c r="V142" s="152"/>
      <c r="W142" s="152"/>
      <c r="X142" s="152"/>
      <c r="Y142" s="152"/>
      <c r="Z142" s="152"/>
      <c r="AA142" s="152"/>
      <c r="AB142" s="152"/>
      <c r="AC142" s="152"/>
      <c r="AD142" s="152"/>
      <c r="AE142" s="152"/>
      <c r="AF142" s="155"/>
      <c r="AG142" s="152"/>
      <c r="AH142" s="152"/>
      <c r="AI142" s="152"/>
      <c r="AJ142" s="152"/>
      <c r="AK142" s="152"/>
      <c r="AL142" s="152"/>
      <c r="AM142" s="152"/>
      <c r="AN142" s="152"/>
      <c r="AO142" s="152"/>
      <c r="AP142" s="152"/>
      <c r="AQ142" s="152"/>
      <c r="AR142" s="152"/>
      <c r="AS142" s="152"/>
      <c r="AT142" s="152"/>
      <c r="AU142" s="152"/>
      <c r="AV142" s="152"/>
      <c r="AW142" s="152"/>
      <c r="AX142" s="152"/>
      <c r="AY142" s="152"/>
      <c r="AZ142" s="152"/>
    </row>
    <row r="143" spans="1:52" x14ac:dyDescent="0.35">
      <c r="A143" s="150">
        <v>138</v>
      </c>
      <c r="B143" s="151" t="s">
        <v>913</v>
      </c>
      <c r="C143" s="152"/>
      <c r="D143" s="152"/>
      <c r="E143" s="152"/>
      <c r="F143" s="152"/>
      <c r="G143" s="153"/>
      <c r="H143" s="152"/>
      <c r="I143" s="152"/>
      <c r="J143" s="152"/>
      <c r="K143" s="152"/>
      <c r="L143" s="152"/>
      <c r="M143" s="152"/>
      <c r="N143" s="152"/>
      <c r="O143" s="154"/>
      <c r="P143" s="154"/>
      <c r="Q143" s="154"/>
      <c r="R143" s="154"/>
      <c r="S143" s="154"/>
      <c r="T143" s="154"/>
      <c r="U143" s="152"/>
      <c r="V143" s="152"/>
      <c r="W143" s="152"/>
      <c r="X143" s="152"/>
      <c r="Y143" s="152"/>
      <c r="Z143" s="152"/>
      <c r="AA143" s="152"/>
      <c r="AB143" s="152"/>
      <c r="AC143" s="152"/>
      <c r="AD143" s="152"/>
      <c r="AE143" s="152"/>
      <c r="AF143" s="155"/>
      <c r="AG143" s="152"/>
      <c r="AH143" s="152"/>
      <c r="AI143" s="152"/>
      <c r="AJ143" s="152"/>
      <c r="AK143" s="152"/>
      <c r="AL143" s="152"/>
      <c r="AM143" s="152"/>
      <c r="AN143" s="152"/>
      <c r="AO143" s="152"/>
      <c r="AP143" s="152"/>
      <c r="AQ143" s="152"/>
      <c r="AR143" s="152"/>
      <c r="AS143" s="152"/>
      <c r="AT143" s="152"/>
      <c r="AU143" s="152"/>
      <c r="AV143" s="152"/>
      <c r="AW143" s="152"/>
      <c r="AX143" s="152"/>
      <c r="AY143" s="152"/>
      <c r="AZ143" s="152"/>
    </row>
    <row r="144" spans="1:52" x14ac:dyDescent="0.35">
      <c r="A144" s="150">
        <v>139</v>
      </c>
      <c r="B144" s="151" t="s">
        <v>913</v>
      </c>
      <c r="C144" s="152"/>
      <c r="D144" s="152"/>
      <c r="E144" s="152"/>
      <c r="F144" s="152"/>
      <c r="G144" s="153"/>
      <c r="H144" s="152"/>
      <c r="I144" s="152"/>
      <c r="J144" s="152"/>
      <c r="K144" s="152"/>
      <c r="L144" s="152"/>
      <c r="M144" s="152"/>
      <c r="N144" s="152"/>
      <c r="O144" s="154"/>
      <c r="P144" s="154"/>
      <c r="Q144" s="154"/>
      <c r="R144" s="154"/>
      <c r="S144" s="154"/>
      <c r="T144" s="154"/>
      <c r="U144" s="152"/>
      <c r="V144" s="152"/>
      <c r="W144" s="152"/>
      <c r="X144" s="152"/>
      <c r="Y144" s="152"/>
      <c r="Z144" s="152"/>
      <c r="AA144" s="152"/>
      <c r="AB144" s="152"/>
      <c r="AC144" s="152"/>
      <c r="AD144" s="152"/>
      <c r="AE144" s="152"/>
      <c r="AF144" s="155"/>
      <c r="AG144" s="152"/>
      <c r="AH144" s="152"/>
      <c r="AI144" s="152"/>
      <c r="AJ144" s="152"/>
      <c r="AK144" s="152"/>
      <c r="AL144" s="152"/>
      <c r="AM144" s="152"/>
      <c r="AN144" s="152"/>
      <c r="AO144" s="152"/>
      <c r="AP144" s="152"/>
      <c r="AQ144" s="152"/>
      <c r="AR144" s="152"/>
      <c r="AS144" s="152"/>
      <c r="AT144" s="152"/>
      <c r="AU144" s="152"/>
      <c r="AV144" s="152"/>
      <c r="AW144" s="152"/>
      <c r="AX144" s="152"/>
      <c r="AY144" s="152"/>
      <c r="AZ144" s="152"/>
    </row>
    <row r="145" spans="1:52" x14ac:dyDescent="0.35">
      <c r="A145" s="150">
        <v>140</v>
      </c>
      <c r="B145" s="151" t="s">
        <v>913</v>
      </c>
      <c r="C145" s="152"/>
      <c r="D145" s="152"/>
      <c r="E145" s="152"/>
      <c r="F145" s="152"/>
      <c r="G145" s="153"/>
      <c r="H145" s="152"/>
      <c r="I145" s="152"/>
      <c r="J145" s="152"/>
      <c r="K145" s="152"/>
      <c r="L145" s="152"/>
      <c r="M145" s="152"/>
      <c r="N145" s="152"/>
      <c r="O145" s="154"/>
      <c r="P145" s="154"/>
      <c r="Q145" s="154"/>
      <c r="R145" s="154"/>
      <c r="S145" s="154"/>
      <c r="T145" s="154"/>
      <c r="U145" s="152"/>
      <c r="V145" s="152"/>
      <c r="W145" s="152"/>
      <c r="X145" s="152"/>
      <c r="Y145" s="152"/>
      <c r="Z145" s="152"/>
      <c r="AA145" s="152"/>
      <c r="AB145" s="152"/>
      <c r="AC145" s="152"/>
      <c r="AD145" s="152"/>
      <c r="AE145" s="152"/>
      <c r="AF145" s="155"/>
      <c r="AG145" s="152"/>
      <c r="AH145" s="152"/>
      <c r="AI145" s="152"/>
      <c r="AJ145" s="152"/>
      <c r="AK145" s="152"/>
      <c r="AL145" s="152"/>
      <c r="AM145" s="152"/>
      <c r="AN145" s="152"/>
      <c r="AO145" s="152"/>
      <c r="AP145" s="152"/>
      <c r="AQ145" s="152"/>
      <c r="AR145" s="152"/>
      <c r="AS145" s="152"/>
      <c r="AT145" s="152"/>
      <c r="AU145" s="152"/>
      <c r="AV145" s="152"/>
      <c r="AW145" s="152"/>
      <c r="AX145" s="152"/>
      <c r="AY145" s="152"/>
      <c r="AZ145" s="152"/>
    </row>
    <row r="146" spans="1:52" x14ac:dyDescent="0.35">
      <c r="A146" s="150">
        <v>141</v>
      </c>
      <c r="B146" s="151" t="s">
        <v>913</v>
      </c>
      <c r="C146" s="152"/>
      <c r="D146" s="152"/>
      <c r="E146" s="152"/>
      <c r="F146" s="152"/>
      <c r="G146" s="153"/>
      <c r="H146" s="152"/>
      <c r="I146" s="152"/>
      <c r="J146" s="152"/>
      <c r="K146" s="152"/>
      <c r="L146" s="152"/>
      <c r="M146" s="152"/>
      <c r="N146" s="152"/>
      <c r="O146" s="154"/>
      <c r="P146" s="154"/>
      <c r="Q146" s="154"/>
      <c r="R146" s="154"/>
      <c r="S146" s="154"/>
      <c r="T146" s="154"/>
      <c r="U146" s="152"/>
      <c r="V146" s="152"/>
      <c r="W146" s="152"/>
      <c r="X146" s="152"/>
      <c r="Y146" s="152"/>
      <c r="Z146" s="152"/>
      <c r="AA146" s="152"/>
      <c r="AB146" s="152"/>
      <c r="AC146" s="152"/>
      <c r="AD146" s="152"/>
      <c r="AE146" s="152"/>
      <c r="AF146" s="155"/>
      <c r="AG146" s="152"/>
      <c r="AH146" s="152"/>
      <c r="AI146" s="152"/>
      <c r="AJ146" s="152"/>
      <c r="AK146" s="152"/>
      <c r="AL146" s="152"/>
      <c r="AM146" s="152"/>
      <c r="AN146" s="152"/>
      <c r="AO146" s="152"/>
      <c r="AP146" s="152"/>
      <c r="AQ146" s="152"/>
      <c r="AR146" s="152"/>
      <c r="AS146" s="152"/>
      <c r="AT146" s="152"/>
      <c r="AU146" s="152"/>
      <c r="AV146" s="152"/>
      <c r="AW146" s="152"/>
      <c r="AX146" s="152"/>
      <c r="AY146" s="152"/>
      <c r="AZ146" s="152"/>
    </row>
    <row r="147" spans="1:52" x14ac:dyDescent="0.35">
      <c r="A147" s="150">
        <v>142</v>
      </c>
      <c r="B147" s="151" t="s">
        <v>913</v>
      </c>
      <c r="C147" s="152"/>
      <c r="D147" s="152"/>
      <c r="E147" s="152"/>
      <c r="F147" s="152"/>
      <c r="G147" s="153"/>
      <c r="H147" s="152"/>
      <c r="I147" s="152"/>
      <c r="J147" s="152"/>
      <c r="K147" s="152"/>
      <c r="L147" s="152"/>
      <c r="M147" s="152"/>
      <c r="N147" s="152"/>
      <c r="O147" s="154"/>
      <c r="P147" s="154"/>
      <c r="Q147" s="154"/>
      <c r="R147" s="154"/>
      <c r="S147" s="154"/>
      <c r="T147" s="154"/>
      <c r="U147" s="152"/>
      <c r="V147" s="152"/>
      <c r="W147" s="152"/>
      <c r="X147" s="152"/>
      <c r="Y147" s="152"/>
      <c r="Z147" s="152"/>
      <c r="AA147" s="152"/>
      <c r="AB147" s="152"/>
      <c r="AC147" s="152"/>
      <c r="AD147" s="152"/>
      <c r="AE147" s="152"/>
      <c r="AF147" s="155"/>
      <c r="AG147" s="152"/>
      <c r="AH147" s="152"/>
      <c r="AI147" s="152"/>
      <c r="AJ147" s="152"/>
      <c r="AK147" s="152"/>
      <c r="AL147" s="152"/>
      <c r="AM147" s="152"/>
      <c r="AN147" s="152"/>
      <c r="AO147" s="152"/>
      <c r="AP147" s="152"/>
      <c r="AQ147" s="152"/>
      <c r="AR147" s="152"/>
      <c r="AS147" s="152"/>
      <c r="AT147" s="152"/>
      <c r="AU147" s="152"/>
      <c r="AV147" s="152"/>
      <c r="AW147" s="152"/>
      <c r="AX147" s="152"/>
      <c r="AY147" s="152"/>
      <c r="AZ147" s="152"/>
    </row>
    <row r="148" spans="1:52" x14ac:dyDescent="0.35">
      <c r="A148" s="150">
        <v>143</v>
      </c>
      <c r="B148" s="151" t="s">
        <v>913</v>
      </c>
      <c r="C148" s="152"/>
      <c r="D148" s="152"/>
      <c r="E148" s="152"/>
      <c r="F148" s="152"/>
      <c r="G148" s="153"/>
      <c r="H148" s="152"/>
      <c r="I148" s="152"/>
      <c r="J148" s="152"/>
      <c r="K148" s="152"/>
      <c r="L148" s="152"/>
      <c r="M148" s="152"/>
      <c r="N148" s="152"/>
      <c r="O148" s="154"/>
      <c r="P148" s="154"/>
      <c r="Q148" s="154"/>
      <c r="R148" s="154"/>
      <c r="S148" s="154"/>
      <c r="T148" s="154"/>
      <c r="U148" s="152"/>
      <c r="V148" s="152"/>
      <c r="W148" s="152"/>
      <c r="X148" s="152"/>
      <c r="Y148" s="152"/>
      <c r="Z148" s="152"/>
      <c r="AA148" s="152"/>
      <c r="AB148" s="152"/>
      <c r="AC148" s="152"/>
      <c r="AD148" s="152"/>
      <c r="AE148" s="152"/>
      <c r="AF148" s="155"/>
      <c r="AG148" s="152"/>
      <c r="AH148" s="152"/>
      <c r="AI148" s="152"/>
      <c r="AJ148" s="152"/>
      <c r="AK148" s="152"/>
      <c r="AL148" s="152"/>
      <c r="AM148" s="152"/>
      <c r="AN148" s="152"/>
      <c r="AO148" s="152"/>
      <c r="AP148" s="152"/>
      <c r="AQ148" s="152"/>
      <c r="AR148" s="152"/>
      <c r="AS148" s="152"/>
      <c r="AT148" s="152"/>
      <c r="AU148" s="152"/>
      <c r="AV148" s="152"/>
      <c r="AW148" s="152"/>
      <c r="AX148" s="152"/>
      <c r="AY148" s="152"/>
      <c r="AZ148" s="152"/>
    </row>
    <row r="149" spans="1:52" x14ac:dyDescent="0.35">
      <c r="A149" s="150">
        <v>144</v>
      </c>
      <c r="B149" s="151" t="s">
        <v>913</v>
      </c>
      <c r="C149" s="152"/>
      <c r="D149" s="152"/>
      <c r="E149" s="152"/>
      <c r="F149" s="152"/>
      <c r="G149" s="153"/>
      <c r="H149" s="152"/>
      <c r="I149" s="152"/>
      <c r="J149" s="152"/>
      <c r="K149" s="152"/>
      <c r="L149" s="152"/>
      <c r="M149" s="152"/>
      <c r="N149" s="152"/>
      <c r="O149" s="154"/>
      <c r="P149" s="154"/>
      <c r="Q149" s="154"/>
      <c r="R149" s="154"/>
      <c r="S149" s="154"/>
      <c r="T149" s="154"/>
      <c r="U149" s="152"/>
      <c r="V149" s="152"/>
      <c r="W149" s="152"/>
      <c r="X149" s="152"/>
      <c r="Y149" s="152"/>
      <c r="Z149" s="152"/>
      <c r="AA149" s="152"/>
      <c r="AB149" s="152"/>
      <c r="AC149" s="152"/>
      <c r="AD149" s="152"/>
      <c r="AE149" s="152"/>
      <c r="AF149" s="155"/>
      <c r="AG149" s="152"/>
      <c r="AH149" s="152"/>
      <c r="AI149" s="152"/>
      <c r="AJ149" s="152"/>
      <c r="AK149" s="152"/>
      <c r="AL149" s="152"/>
      <c r="AM149" s="152"/>
      <c r="AN149" s="152"/>
      <c r="AO149" s="152"/>
      <c r="AP149" s="152"/>
      <c r="AQ149" s="152"/>
      <c r="AR149" s="152"/>
      <c r="AS149" s="152"/>
      <c r="AT149" s="152"/>
      <c r="AU149" s="152"/>
      <c r="AV149" s="152"/>
      <c r="AW149" s="152"/>
      <c r="AX149" s="152"/>
      <c r="AY149" s="152"/>
      <c r="AZ149" s="152"/>
    </row>
    <row r="150" spans="1:52" x14ac:dyDescent="0.35">
      <c r="A150" s="150">
        <v>145</v>
      </c>
      <c r="B150" s="151" t="s">
        <v>913</v>
      </c>
      <c r="C150" s="152"/>
      <c r="D150" s="152"/>
      <c r="E150" s="152"/>
      <c r="F150" s="152"/>
      <c r="G150" s="153"/>
      <c r="H150" s="152"/>
      <c r="I150" s="152"/>
      <c r="J150" s="152"/>
      <c r="K150" s="152"/>
      <c r="L150" s="152"/>
      <c r="M150" s="152"/>
      <c r="N150" s="152"/>
      <c r="O150" s="154"/>
      <c r="P150" s="154"/>
      <c r="Q150" s="154"/>
      <c r="R150" s="154"/>
      <c r="S150" s="154"/>
      <c r="T150" s="154"/>
      <c r="U150" s="152"/>
      <c r="V150" s="152"/>
      <c r="W150" s="152"/>
      <c r="X150" s="152"/>
      <c r="Y150" s="152"/>
      <c r="Z150" s="152"/>
      <c r="AA150" s="152"/>
      <c r="AB150" s="152"/>
      <c r="AC150" s="152"/>
      <c r="AD150" s="152"/>
      <c r="AE150" s="152"/>
      <c r="AF150" s="155"/>
      <c r="AG150" s="152"/>
      <c r="AH150" s="152"/>
      <c r="AI150" s="152"/>
      <c r="AJ150" s="152"/>
      <c r="AK150" s="152"/>
      <c r="AL150" s="152"/>
      <c r="AM150" s="152"/>
      <c r="AN150" s="152"/>
      <c r="AO150" s="152"/>
      <c r="AP150" s="152"/>
      <c r="AQ150" s="152"/>
      <c r="AR150" s="152"/>
      <c r="AS150" s="152"/>
      <c r="AT150" s="152"/>
      <c r="AU150" s="152"/>
      <c r="AV150" s="152"/>
      <c r="AW150" s="152"/>
      <c r="AX150" s="152"/>
      <c r="AY150" s="152"/>
      <c r="AZ150" s="152"/>
    </row>
    <row r="151" spans="1:52" x14ac:dyDescent="0.35">
      <c r="A151" s="150">
        <v>146</v>
      </c>
      <c r="B151" s="151" t="s">
        <v>913</v>
      </c>
      <c r="C151" s="152"/>
      <c r="D151" s="152"/>
      <c r="E151" s="152"/>
      <c r="F151" s="152"/>
      <c r="G151" s="153"/>
      <c r="H151" s="152"/>
      <c r="I151" s="152"/>
      <c r="J151" s="152"/>
      <c r="K151" s="152"/>
      <c r="L151" s="152"/>
      <c r="M151" s="152"/>
      <c r="N151" s="152"/>
      <c r="O151" s="154"/>
      <c r="P151" s="154"/>
      <c r="Q151" s="154"/>
      <c r="R151" s="154"/>
      <c r="S151" s="154"/>
      <c r="T151" s="154"/>
      <c r="U151" s="152"/>
      <c r="V151" s="152"/>
      <c r="W151" s="152"/>
      <c r="X151" s="152"/>
      <c r="Y151" s="152"/>
      <c r="Z151" s="152"/>
      <c r="AA151" s="152"/>
      <c r="AB151" s="152"/>
      <c r="AC151" s="152"/>
      <c r="AD151" s="152"/>
      <c r="AE151" s="152"/>
      <c r="AF151" s="155"/>
      <c r="AG151" s="152"/>
      <c r="AH151" s="152"/>
      <c r="AI151" s="152"/>
      <c r="AJ151" s="152"/>
      <c r="AK151" s="152"/>
      <c r="AL151" s="152"/>
      <c r="AM151" s="152"/>
      <c r="AN151" s="152"/>
      <c r="AO151" s="152"/>
      <c r="AP151" s="152"/>
      <c r="AQ151" s="152"/>
      <c r="AR151" s="152"/>
      <c r="AS151" s="152"/>
      <c r="AT151" s="152"/>
      <c r="AU151" s="152"/>
      <c r="AV151" s="152"/>
      <c r="AW151" s="152"/>
      <c r="AX151" s="152"/>
      <c r="AY151" s="152"/>
      <c r="AZ151" s="152"/>
    </row>
    <row r="152" spans="1:52" x14ac:dyDescent="0.35">
      <c r="A152" s="150">
        <v>147</v>
      </c>
      <c r="B152" s="151" t="s">
        <v>913</v>
      </c>
      <c r="C152" s="152"/>
      <c r="D152" s="152"/>
      <c r="E152" s="152"/>
      <c r="F152" s="152"/>
      <c r="G152" s="153"/>
      <c r="H152" s="152"/>
      <c r="I152" s="152"/>
      <c r="J152" s="152"/>
      <c r="K152" s="152"/>
      <c r="L152" s="152"/>
      <c r="M152" s="152"/>
      <c r="N152" s="152"/>
      <c r="O152" s="154"/>
      <c r="P152" s="154"/>
      <c r="Q152" s="154"/>
      <c r="R152" s="154"/>
      <c r="S152" s="154"/>
      <c r="T152" s="154"/>
      <c r="U152" s="152"/>
      <c r="V152" s="152"/>
      <c r="W152" s="152"/>
      <c r="X152" s="152"/>
      <c r="Y152" s="152"/>
      <c r="Z152" s="152"/>
      <c r="AA152" s="152"/>
      <c r="AB152" s="152"/>
      <c r="AC152" s="152"/>
      <c r="AD152" s="152"/>
      <c r="AE152" s="152"/>
      <c r="AF152" s="155"/>
      <c r="AG152" s="152"/>
      <c r="AH152" s="152"/>
      <c r="AI152" s="152"/>
      <c r="AJ152" s="152"/>
      <c r="AK152" s="152"/>
      <c r="AL152" s="152"/>
      <c r="AM152" s="152"/>
      <c r="AN152" s="152"/>
      <c r="AO152" s="152"/>
      <c r="AP152" s="152"/>
      <c r="AQ152" s="152"/>
      <c r="AR152" s="152"/>
      <c r="AS152" s="152"/>
      <c r="AT152" s="152"/>
      <c r="AU152" s="152"/>
      <c r="AV152" s="152"/>
      <c r="AW152" s="152"/>
      <c r="AX152" s="152"/>
      <c r="AY152" s="152"/>
      <c r="AZ152" s="152"/>
    </row>
    <row r="153" spans="1:52" x14ac:dyDescent="0.35">
      <c r="A153" s="150">
        <v>148</v>
      </c>
      <c r="B153" s="151" t="s">
        <v>913</v>
      </c>
      <c r="C153" s="152"/>
      <c r="D153" s="152"/>
      <c r="E153" s="152"/>
      <c r="F153" s="152"/>
      <c r="G153" s="153"/>
      <c r="H153" s="152"/>
      <c r="I153" s="152"/>
      <c r="J153" s="152"/>
      <c r="K153" s="152"/>
      <c r="L153" s="152"/>
      <c r="M153" s="152"/>
      <c r="N153" s="152"/>
      <c r="O153" s="154"/>
      <c r="P153" s="154"/>
      <c r="Q153" s="154"/>
      <c r="R153" s="154"/>
      <c r="S153" s="154"/>
      <c r="T153" s="154"/>
      <c r="U153" s="152"/>
      <c r="V153" s="152"/>
      <c r="W153" s="152"/>
      <c r="X153" s="152"/>
      <c r="Y153" s="152"/>
      <c r="Z153" s="152"/>
      <c r="AA153" s="152"/>
      <c r="AB153" s="152"/>
      <c r="AC153" s="152"/>
      <c r="AD153" s="152"/>
      <c r="AE153" s="152"/>
      <c r="AF153" s="155"/>
      <c r="AG153" s="152"/>
      <c r="AH153" s="152"/>
      <c r="AI153" s="152"/>
      <c r="AJ153" s="152"/>
      <c r="AK153" s="152"/>
      <c r="AL153" s="152"/>
      <c r="AM153" s="152"/>
      <c r="AN153" s="152"/>
      <c r="AO153" s="152"/>
      <c r="AP153" s="152"/>
      <c r="AQ153" s="152"/>
      <c r="AR153" s="152"/>
      <c r="AS153" s="152"/>
      <c r="AT153" s="152"/>
      <c r="AU153" s="152"/>
      <c r="AV153" s="152"/>
      <c r="AW153" s="152"/>
      <c r="AX153" s="152"/>
      <c r="AY153" s="152"/>
      <c r="AZ153" s="152"/>
    </row>
    <row r="154" spans="1:52" x14ac:dyDescent="0.35">
      <c r="A154" s="150">
        <v>149</v>
      </c>
      <c r="B154" s="151" t="s">
        <v>913</v>
      </c>
      <c r="C154" s="152"/>
      <c r="D154" s="152"/>
      <c r="E154" s="152"/>
      <c r="F154" s="152"/>
      <c r="G154" s="153"/>
      <c r="H154" s="152"/>
      <c r="I154" s="152"/>
      <c r="J154" s="152"/>
      <c r="K154" s="152"/>
      <c r="L154" s="152"/>
      <c r="M154" s="152"/>
      <c r="N154" s="152"/>
      <c r="O154" s="154"/>
      <c r="P154" s="154"/>
      <c r="Q154" s="154"/>
      <c r="R154" s="154"/>
      <c r="S154" s="154"/>
      <c r="T154" s="154"/>
      <c r="U154" s="152"/>
      <c r="V154" s="152"/>
      <c r="W154" s="152"/>
      <c r="X154" s="152"/>
      <c r="Y154" s="152"/>
      <c r="Z154" s="152"/>
      <c r="AA154" s="152"/>
      <c r="AB154" s="152"/>
      <c r="AC154" s="152"/>
      <c r="AD154" s="152"/>
      <c r="AE154" s="152"/>
      <c r="AF154" s="155"/>
      <c r="AG154" s="152"/>
      <c r="AH154" s="152"/>
      <c r="AI154" s="152"/>
      <c r="AJ154" s="152"/>
      <c r="AK154" s="152"/>
      <c r="AL154" s="152"/>
      <c r="AM154" s="152"/>
      <c r="AN154" s="152"/>
      <c r="AO154" s="152"/>
      <c r="AP154" s="152"/>
      <c r="AQ154" s="152"/>
      <c r="AR154" s="152"/>
      <c r="AS154" s="152"/>
      <c r="AT154" s="152"/>
      <c r="AU154" s="152"/>
      <c r="AV154" s="152"/>
      <c r="AW154" s="152"/>
      <c r="AX154" s="152"/>
      <c r="AY154" s="152"/>
      <c r="AZ154" s="152"/>
    </row>
    <row r="155" spans="1:52" x14ac:dyDescent="0.35">
      <c r="A155" s="150">
        <v>150</v>
      </c>
      <c r="B155" s="151" t="s">
        <v>913</v>
      </c>
      <c r="C155" s="152"/>
      <c r="D155" s="152"/>
      <c r="E155" s="152"/>
      <c r="F155" s="152"/>
      <c r="G155" s="153"/>
      <c r="H155" s="152"/>
      <c r="I155" s="152"/>
      <c r="J155" s="152"/>
      <c r="K155" s="152"/>
      <c r="L155" s="152"/>
      <c r="M155" s="152"/>
      <c r="N155" s="152"/>
      <c r="O155" s="154"/>
      <c r="P155" s="154"/>
      <c r="Q155" s="154"/>
      <c r="R155" s="154"/>
      <c r="S155" s="154"/>
      <c r="T155" s="154"/>
      <c r="U155" s="152"/>
      <c r="V155" s="152"/>
      <c r="W155" s="152"/>
      <c r="X155" s="152"/>
      <c r="Y155" s="152"/>
      <c r="Z155" s="152"/>
      <c r="AA155" s="152"/>
      <c r="AB155" s="152"/>
      <c r="AC155" s="152"/>
      <c r="AD155" s="152"/>
      <c r="AE155" s="152"/>
      <c r="AF155" s="155"/>
      <c r="AG155" s="152"/>
      <c r="AH155" s="152"/>
      <c r="AI155" s="152"/>
      <c r="AJ155" s="152"/>
      <c r="AK155" s="152"/>
      <c r="AL155" s="152"/>
      <c r="AM155" s="152"/>
      <c r="AN155" s="152"/>
      <c r="AO155" s="152"/>
      <c r="AP155" s="152"/>
      <c r="AQ155" s="152"/>
      <c r="AR155" s="152"/>
      <c r="AS155" s="152"/>
      <c r="AT155" s="152"/>
      <c r="AU155" s="152"/>
      <c r="AV155" s="152"/>
      <c r="AW155" s="152"/>
      <c r="AX155" s="152"/>
      <c r="AY155" s="152"/>
      <c r="AZ155" s="152"/>
    </row>
    <row r="156" spans="1:52" x14ac:dyDescent="0.35">
      <c r="A156" s="150">
        <v>151</v>
      </c>
      <c r="B156" s="151" t="s">
        <v>913</v>
      </c>
      <c r="C156" s="152"/>
      <c r="D156" s="152"/>
      <c r="E156" s="152"/>
      <c r="F156" s="152"/>
      <c r="G156" s="153"/>
      <c r="H156" s="152"/>
      <c r="I156" s="152"/>
      <c r="J156" s="152"/>
      <c r="K156" s="152"/>
      <c r="L156" s="152"/>
      <c r="M156" s="152"/>
      <c r="N156" s="152"/>
      <c r="O156" s="154"/>
      <c r="P156" s="154"/>
      <c r="Q156" s="154"/>
      <c r="R156" s="154"/>
      <c r="S156" s="154"/>
      <c r="T156" s="154"/>
      <c r="U156" s="152"/>
      <c r="V156" s="152"/>
      <c r="W156" s="152"/>
      <c r="X156" s="152"/>
      <c r="Y156" s="152"/>
      <c r="Z156" s="152"/>
      <c r="AA156" s="152"/>
      <c r="AB156" s="152"/>
      <c r="AC156" s="152"/>
      <c r="AD156" s="152"/>
      <c r="AE156" s="152"/>
      <c r="AF156" s="155"/>
      <c r="AG156" s="152"/>
      <c r="AH156" s="152"/>
      <c r="AI156" s="152"/>
      <c r="AJ156" s="152"/>
      <c r="AK156" s="152"/>
      <c r="AL156" s="152"/>
      <c r="AM156" s="152"/>
      <c r="AN156" s="152"/>
      <c r="AO156" s="152"/>
      <c r="AP156" s="152"/>
      <c r="AQ156" s="152"/>
      <c r="AR156" s="152"/>
      <c r="AS156" s="152"/>
      <c r="AT156" s="152"/>
      <c r="AU156" s="152"/>
      <c r="AV156" s="152"/>
      <c r="AW156" s="152"/>
      <c r="AX156" s="152"/>
      <c r="AY156" s="152"/>
      <c r="AZ156" s="152"/>
    </row>
    <row r="157" spans="1:52" x14ac:dyDescent="0.35">
      <c r="A157" s="150">
        <v>152</v>
      </c>
      <c r="B157" s="151" t="s">
        <v>913</v>
      </c>
      <c r="C157" s="152"/>
      <c r="D157" s="152"/>
      <c r="E157" s="152"/>
      <c r="F157" s="152"/>
      <c r="G157" s="153"/>
      <c r="H157" s="152"/>
      <c r="I157" s="152"/>
      <c r="J157" s="152"/>
      <c r="K157" s="152"/>
      <c r="L157" s="152"/>
      <c r="M157" s="152"/>
      <c r="N157" s="152"/>
      <c r="O157" s="154"/>
      <c r="P157" s="154"/>
      <c r="Q157" s="154"/>
      <c r="R157" s="154"/>
      <c r="S157" s="154"/>
      <c r="T157" s="154"/>
      <c r="U157" s="152"/>
      <c r="V157" s="152"/>
      <c r="W157" s="152"/>
      <c r="X157" s="152"/>
      <c r="Y157" s="152"/>
      <c r="Z157" s="152"/>
      <c r="AA157" s="152"/>
      <c r="AB157" s="152"/>
      <c r="AC157" s="152"/>
      <c r="AD157" s="152"/>
      <c r="AE157" s="152"/>
      <c r="AF157" s="155"/>
      <c r="AG157" s="152"/>
      <c r="AH157" s="152"/>
      <c r="AI157" s="152"/>
      <c r="AJ157" s="152"/>
      <c r="AK157" s="152"/>
      <c r="AL157" s="152"/>
      <c r="AM157" s="152"/>
      <c r="AN157" s="152"/>
      <c r="AO157" s="152"/>
      <c r="AP157" s="152"/>
      <c r="AQ157" s="152"/>
      <c r="AR157" s="152"/>
      <c r="AS157" s="152"/>
      <c r="AT157" s="152"/>
      <c r="AU157" s="152"/>
      <c r="AV157" s="152"/>
      <c r="AW157" s="152"/>
      <c r="AX157" s="152"/>
      <c r="AY157" s="152"/>
      <c r="AZ157" s="152"/>
    </row>
    <row r="158" spans="1:52" x14ac:dyDescent="0.35">
      <c r="A158" s="150">
        <v>153</v>
      </c>
      <c r="B158" s="151" t="s">
        <v>913</v>
      </c>
      <c r="C158" s="152"/>
      <c r="D158" s="152"/>
      <c r="E158" s="152"/>
      <c r="F158" s="152"/>
      <c r="G158" s="153"/>
      <c r="H158" s="152"/>
      <c r="I158" s="152"/>
      <c r="J158" s="152"/>
      <c r="K158" s="152"/>
      <c r="L158" s="152"/>
      <c r="M158" s="152"/>
      <c r="N158" s="152"/>
      <c r="O158" s="154"/>
      <c r="P158" s="154"/>
      <c r="Q158" s="154"/>
      <c r="R158" s="154"/>
      <c r="S158" s="154"/>
      <c r="T158" s="154"/>
      <c r="U158" s="152"/>
      <c r="V158" s="152"/>
      <c r="W158" s="152"/>
      <c r="X158" s="152"/>
      <c r="Y158" s="152"/>
      <c r="Z158" s="152"/>
      <c r="AA158" s="152"/>
      <c r="AB158" s="152"/>
      <c r="AC158" s="152"/>
      <c r="AD158" s="152"/>
      <c r="AE158" s="152"/>
      <c r="AF158" s="155"/>
      <c r="AG158" s="152"/>
      <c r="AH158" s="152"/>
      <c r="AI158" s="152"/>
      <c r="AJ158" s="152"/>
      <c r="AK158" s="152"/>
      <c r="AL158" s="152"/>
      <c r="AM158" s="152"/>
      <c r="AN158" s="152"/>
      <c r="AO158" s="152"/>
      <c r="AP158" s="152"/>
      <c r="AQ158" s="152"/>
      <c r="AR158" s="152"/>
      <c r="AS158" s="152"/>
      <c r="AT158" s="152"/>
      <c r="AU158" s="152"/>
      <c r="AV158" s="152"/>
      <c r="AW158" s="152"/>
      <c r="AX158" s="152"/>
      <c r="AY158" s="152"/>
      <c r="AZ158" s="152"/>
    </row>
    <row r="159" spans="1:52" x14ac:dyDescent="0.35">
      <c r="A159" s="150">
        <v>154</v>
      </c>
      <c r="B159" s="151" t="s">
        <v>913</v>
      </c>
      <c r="C159" s="152"/>
      <c r="D159" s="152"/>
      <c r="E159" s="152"/>
      <c r="F159" s="152"/>
      <c r="G159" s="153"/>
      <c r="H159" s="152"/>
      <c r="I159" s="152"/>
      <c r="J159" s="152"/>
      <c r="K159" s="152"/>
      <c r="L159" s="152"/>
      <c r="M159" s="152"/>
      <c r="N159" s="152"/>
      <c r="O159" s="154"/>
      <c r="P159" s="154"/>
      <c r="Q159" s="154"/>
      <c r="R159" s="154"/>
      <c r="S159" s="154"/>
      <c r="T159" s="154"/>
      <c r="U159" s="152"/>
      <c r="V159" s="152"/>
      <c r="W159" s="152"/>
      <c r="X159" s="152"/>
      <c r="Y159" s="152"/>
      <c r="Z159" s="152"/>
      <c r="AA159" s="152"/>
      <c r="AB159" s="152"/>
      <c r="AC159" s="152"/>
      <c r="AD159" s="152"/>
      <c r="AE159" s="152"/>
      <c r="AF159" s="155"/>
      <c r="AG159" s="152"/>
      <c r="AH159" s="152"/>
      <c r="AI159" s="152"/>
      <c r="AJ159" s="152"/>
      <c r="AK159" s="152"/>
      <c r="AL159" s="152"/>
      <c r="AM159" s="152"/>
      <c r="AN159" s="152"/>
      <c r="AO159" s="152"/>
      <c r="AP159" s="152"/>
      <c r="AQ159" s="152"/>
      <c r="AR159" s="152"/>
      <c r="AS159" s="152"/>
      <c r="AT159" s="152"/>
      <c r="AU159" s="152"/>
      <c r="AV159" s="152"/>
      <c r="AW159" s="152"/>
      <c r="AX159" s="152"/>
      <c r="AY159" s="152"/>
      <c r="AZ159" s="152"/>
    </row>
    <row r="160" spans="1:52" x14ac:dyDescent="0.35">
      <c r="A160" s="150">
        <v>155</v>
      </c>
      <c r="B160" s="151" t="s">
        <v>913</v>
      </c>
      <c r="C160" s="152"/>
      <c r="D160" s="152"/>
      <c r="E160" s="152"/>
      <c r="F160" s="152"/>
      <c r="G160" s="153"/>
      <c r="H160" s="152"/>
      <c r="I160" s="152"/>
      <c r="J160" s="152"/>
      <c r="K160" s="152"/>
      <c r="L160" s="152"/>
      <c r="M160" s="152"/>
      <c r="N160" s="152"/>
      <c r="O160" s="154"/>
      <c r="P160" s="154"/>
      <c r="Q160" s="154"/>
      <c r="R160" s="154"/>
      <c r="S160" s="154"/>
      <c r="T160" s="154"/>
      <c r="U160" s="152"/>
      <c r="V160" s="152"/>
      <c r="W160" s="152"/>
      <c r="X160" s="152"/>
      <c r="Y160" s="152"/>
      <c r="Z160" s="152"/>
      <c r="AA160" s="152"/>
      <c r="AB160" s="152"/>
      <c r="AC160" s="152"/>
      <c r="AD160" s="152"/>
      <c r="AE160" s="152"/>
      <c r="AF160" s="155"/>
      <c r="AG160" s="152"/>
      <c r="AH160" s="152"/>
      <c r="AI160" s="152"/>
      <c r="AJ160" s="152"/>
      <c r="AK160" s="152"/>
      <c r="AL160" s="152"/>
      <c r="AM160" s="152"/>
      <c r="AN160" s="152"/>
      <c r="AO160" s="152"/>
      <c r="AP160" s="152"/>
      <c r="AQ160" s="152"/>
      <c r="AR160" s="152"/>
      <c r="AS160" s="152"/>
      <c r="AT160" s="152"/>
      <c r="AU160" s="152"/>
      <c r="AV160" s="152"/>
      <c r="AW160" s="152"/>
      <c r="AX160" s="152"/>
      <c r="AY160" s="152"/>
      <c r="AZ160" s="152"/>
    </row>
    <row r="161" spans="1:52" x14ac:dyDescent="0.35">
      <c r="A161" s="150">
        <v>156</v>
      </c>
      <c r="B161" s="151" t="s">
        <v>913</v>
      </c>
      <c r="C161" s="152"/>
      <c r="D161" s="152"/>
      <c r="E161" s="152"/>
      <c r="F161" s="152"/>
      <c r="G161" s="153"/>
      <c r="H161" s="152"/>
      <c r="I161" s="152"/>
      <c r="J161" s="152"/>
      <c r="K161" s="152"/>
      <c r="L161" s="152"/>
      <c r="M161" s="152"/>
      <c r="N161" s="152"/>
      <c r="O161" s="154"/>
      <c r="P161" s="154"/>
      <c r="Q161" s="154"/>
      <c r="R161" s="154"/>
      <c r="S161" s="154"/>
      <c r="T161" s="154"/>
      <c r="U161" s="152"/>
      <c r="V161" s="152"/>
      <c r="W161" s="152"/>
      <c r="X161" s="152"/>
      <c r="Y161" s="152"/>
      <c r="Z161" s="152"/>
      <c r="AA161" s="152"/>
      <c r="AB161" s="152"/>
      <c r="AC161" s="152"/>
      <c r="AD161" s="152"/>
      <c r="AE161" s="152"/>
      <c r="AF161" s="155"/>
      <c r="AG161" s="152"/>
      <c r="AH161" s="152"/>
      <c r="AI161" s="152"/>
      <c r="AJ161" s="152"/>
      <c r="AK161" s="152"/>
      <c r="AL161" s="152"/>
      <c r="AM161" s="152"/>
      <c r="AN161" s="152"/>
      <c r="AO161" s="152"/>
      <c r="AP161" s="152"/>
      <c r="AQ161" s="152"/>
      <c r="AR161" s="152"/>
      <c r="AS161" s="152"/>
      <c r="AT161" s="152"/>
      <c r="AU161" s="152"/>
      <c r="AV161" s="152"/>
      <c r="AW161" s="152"/>
      <c r="AX161" s="152"/>
      <c r="AY161" s="152"/>
      <c r="AZ161" s="152"/>
    </row>
    <row r="162" spans="1:52" x14ac:dyDescent="0.35">
      <c r="A162" s="150">
        <v>157</v>
      </c>
      <c r="B162" s="151" t="s">
        <v>913</v>
      </c>
      <c r="C162" s="152"/>
      <c r="D162" s="152"/>
      <c r="E162" s="152"/>
      <c r="F162" s="152"/>
      <c r="G162" s="153"/>
      <c r="H162" s="152"/>
      <c r="I162" s="152"/>
      <c r="J162" s="152"/>
      <c r="K162" s="152"/>
      <c r="L162" s="152"/>
      <c r="M162" s="152"/>
      <c r="N162" s="152"/>
      <c r="O162" s="154"/>
      <c r="P162" s="154"/>
      <c r="Q162" s="154"/>
      <c r="R162" s="154"/>
      <c r="S162" s="154"/>
      <c r="T162" s="154"/>
      <c r="U162" s="152"/>
      <c r="V162" s="152"/>
      <c r="W162" s="152"/>
      <c r="X162" s="152"/>
      <c r="Y162" s="152"/>
      <c r="Z162" s="152"/>
      <c r="AA162" s="152"/>
      <c r="AB162" s="152"/>
      <c r="AC162" s="152"/>
      <c r="AD162" s="152"/>
      <c r="AE162" s="152"/>
      <c r="AF162" s="155"/>
      <c r="AG162" s="152"/>
      <c r="AH162" s="152"/>
      <c r="AI162" s="152"/>
      <c r="AJ162" s="152"/>
      <c r="AK162" s="152"/>
      <c r="AL162" s="152"/>
      <c r="AM162" s="152"/>
      <c r="AN162" s="152"/>
      <c r="AO162" s="152"/>
      <c r="AP162" s="152"/>
      <c r="AQ162" s="152"/>
      <c r="AR162" s="152"/>
      <c r="AS162" s="152"/>
      <c r="AT162" s="152"/>
      <c r="AU162" s="152"/>
      <c r="AV162" s="152"/>
      <c r="AW162" s="152"/>
      <c r="AX162" s="152"/>
      <c r="AY162" s="152"/>
      <c r="AZ162" s="152"/>
    </row>
    <row r="163" spans="1:52" x14ac:dyDescent="0.35">
      <c r="A163" s="150">
        <v>158</v>
      </c>
      <c r="B163" s="151" t="s">
        <v>913</v>
      </c>
      <c r="C163" s="152"/>
      <c r="D163" s="152"/>
      <c r="E163" s="152"/>
      <c r="F163" s="152"/>
      <c r="G163" s="153"/>
      <c r="H163" s="152"/>
      <c r="I163" s="152"/>
      <c r="J163" s="152"/>
      <c r="K163" s="152"/>
      <c r="L163" s="152"/>
      <c r="M163" s="152"/>
      <c r="N163" s="152"/>
      <c r="O163" s="154"/>
      <c r="P163" s="154"/>
      <c r="Q163" s="154"/>
      <c r="R163" s="154"/>
      <c r="S163" s="154"/>
      <c r="T163" s="154"/>
      <c r="U163" s="152"/>
      <c r="V163" s="152"/>
      <c r="W163" s="152"/>
      <c r="X163" s="152"/>
      <c r="Y163" s="152"/>
      <c r="Z163" s="152"/>
      <c r="AA163" s="152"/>
      <c r="AB163" s="152"/>
      <c r="AC163" s="152"/>
      <c r="AD163" s="152"/>
      <c r="AE163" s="152"/>
      <c r="AF163" s="155"/>
      <c r="AG163" s="152"/>
      <c r="AH163" s="152"/>
      <c r="AI163" s="152"/>
      <c r="AJ163" s="152"/>
      <c r="AK163" s="152"/>
      <c r="AL163" s="152"/>
      <c r="AM163" s="152"/>
      <c r="AN163" s="152"/>
      <c r="AO163" s="152"/>
      <c r="AP163" s="152"/>
      <c r="AQ163" s="152"/>
      <c r="AR163" s="152"/>
      <c r="AS163" s="152"/>
      <c r="AT163" s="152"/>
      <c r="AU163" s="152"/>
      <c r="AV163" s="152"/>
      <c r="AW163" s="152"/>
      <c r="AX163" s="152"/>
      <c r="AY163" s="152"/>
      <c r="AZ163" s="152"/>
    </row>
    <row r="164" spans="1:52" x14ac:dyDescent="0.35">
      <c r="A164" s="150">
        <v>159</v>
      </c>
      <c r="B164" s="151" t="s">
        <v>913</v>
      </c>
      <c r="C164" s="152"/>
      <c r="D164" s="152"/>
      <c r="E164" s="152"/>
      <c r="F164" s="152"/>
      <c r="G164" s="153"/>
      <c r="H164" s="152"/>
      <c r="I164" s="152"/>
      <c r="J164" s="152"/>
      <c r="K164" s="152"/>
      <c r="L164" s="152"/>
      <c r="M164" s="152"/>
      <c r="N164" s="152"/>
      <c r="O164" s="154"/>
      <c r="P164" s="154"/>
      <c r="Q164" s="154"/>
      <c r="R164" s="154"/>
      <c r="S164" s="154"/>
      <c r="T164" s="154"/>
      <c r="U164" s="152"/>
      <c r="V164" s="152"/>
      <c r="W164" s="152"/>
      <c r="X164" s="152"/>
      <c r="Y164" s="152"/>
      <c r="Z164" s="152"/>
      <c r="AA164" s="152"/>
      <c r="AB164" s="152"/>
      <c r="AC164" s="152"/>
      <c r="AD164" s="152"/>
      <c r="AE164" s="152"/>
      <c r="AF164" s="155"/>
      <c r="AG164" s="152"/>
      <c r="AH164" s="152"/>
      <c r="AI164" s="152"/>
      <c r="AJ164" s="152"/>
      <c r="AK164" s="152"/>
      <c r="AL164" s="152"/>
      <c r="AM164" s="152"/>
      <c r="AN164" s="152"/>
      <c r="AO164" s="152"/>
      <c r="AP164" s="152"/>
      <c r="AQ164" s="152"/>
      <c r="AR164" s="152"/>
      <c r="AS164" s="152"/>
      <c r="AT164" s="152"/>
      <c r="AU164" s="152"/>
      <c r="AV164" s="152"/>
      <c r="AW164" s="152"/>
      <c r="AX164" s="152"/>
      <c r="AY164" s="152"/>
      <c r="AZ164" s="152"/>
    </row>
    <row r="165" spans="1:52" x14ac:dyDescent="0.35">
      <c r="A165" s="150">
        <v>160</v>
      </c>
      <c r="B165" s="151" t="s">
        <v>913</v>
      </c>
      <c r="C165" s="152"/>
      <c r="D165" s="152"/>
      <c r="E165" s="152"/>
      <c r="F165" s="152"/>
      <c r="G165" s="153"/>
      <c r="H165" s="152"/>
      <c r="I165" s="152"/>
      <c r="J165" s="152"/>
      <c r="K165" s="152"/>
      <c r="L165" s="152"/>
      <c r="M165" s="152"/>
      <c r="N165" s="152"/>
      <c r="O165" s="154"/>
      <c r="P165" s="154"/>
      <c r="Q165" s="154"/>
      <c r="R165" s="154"/>
      <c r="S165" s="154"/>
      <c r="T165" s="154"/>
      <c r="U165" s="152"/>
      <c r="V165" s="152"/>
      <c r="W165" s="152"/>
      <c r="X165" s="152"/>
      <c r="Y165" s="152"/>
      <c r="Z165" s="152"/>
      <c r="AA165" s="152"/>
      <c r="AB165" s="152"/>
      <c r="AC165" s="152"/>
      <c r="AD165" s="152"/>
      <c r="AE165" s="152"/>
      <c r="AF165" s="155"/>
      <c r="AG165" s="152"/>
      <c r="AH165" s="152"/>
      <c r="AI165" s="152"/>
      <c r="AJ165" s="152"/>
      <c r="AK165" s="152"/>
      <c r="AL165" s="152"/>
      <c r="AM165" s="152"/>
      <c r="AN165" s="152"/>
      <c r="AO165" s="152"/>
      <c r="AP165" s="152"/>
      <c r="AQ165" s="152"/>
      <c r="AR165" s="152"/>
      <c r="AS165" s="152"/>
      <c r="AT165" s="152"/>
      <c r="AU165" s="152"/>
      <c r="AV165" s="152"/>
      <c r="AW165" s="152"/>
      <c r="AX165" s="152"/>
      <c r="AY165" s="152"/>
      <c r="AZ165" s="152"/>
    </row>
    <row r="166" spans="1:52" x14ac:dyDescent="0.35">
      <c r="A166" s="150">
        <v>161</v>
      </c>
      <c r="B166" s="151" t="s">
        <v>913</v>
      </c>
      <c r="C166" s="152"/>
      <c r="D166" s="152"/>
      <c r="E166" s="152"/>
      <c r="F166" s="152"/>
      <c r="G166" s="153"/>
      <c r="H166" s="152"/>
      <c r="I166" s="152"/>
      <c r="J166" s="152"/>
      <c r="K166" s="152"/>
      <c r="L166" s="152"/>
      <c r="M166" s="152"/>
      <c r="N166" s="152"/>
      <c r="O166" s="154"/>
      <c r="P166" s="154"/>
      <c r="Q166" s="154"/>
      <c r="R166" s="154"/>
      <c r="S166" s="154"/>
      <c r="T166" s="154"/>
      <c r="U166" s="152"/>
      <c r="V166" s="152"/>
      <c r="W166" s="152"/>
      <c r="X166" s="152"/>
      <c r="Y166" s="152"/>
      <c r="Z166" s="152"/>
      <c r="AA166" s="152"/>
      <c r="AB166" s="152"/>
      <c r="AC166" s="152"/>
      <c r="AD166" s="152"/>
      <c r="AE166" s="152"/>
      <c r="AF166" s="155"/>
      <c r="AG166" s="152"/>
      <c r="AH166" s="152"/>
      <c r="AI166" s="152"/>
      <c r="AJ166" s="152"/>
      <c r="AK166" s="152"/>
      <c r="AL166" s="152"/>
      <c r="AM166" s="152"/>
      <c r="AN166" s="152"/>
      <c r="AO166" s="152"/>
      <c r="AP166" s="152"/>
      <c r="AQ166" s="152"/>
      <c r="AR166" s="152"/>
      <c r="AS166" s="152"/>
      <c r="AT166" s="152"/>
      <c r="AU166" s="152"/>
      <c r="AV166" s="152"/>
      <c r="AW166" s="152"/>
      <c r="AX166" s="152"/>
      <c r="AY166" s="152"/>
      <c r="AZ166" s="152"/>
    </row>
    <row r="167" spans="1:52" x14ac:dyDescent="0.35">
      <c r="A167" s="150">
        <v>162</v>
      </c>
      <c r="B167" s="151" t="s">
        <v>913</v>
      </c>
      <c r="C167" s="152"/>
      <c r="D167" s="152"/>
      <c r="E167" s="152"/>
      <c r="F167" s="152"/>
      <c r="G167" s="153"/>
      <c r="H167" s="152"/>
      <c r="I167" s="152"/>
      <c r="J167" s="152"/>
      <c r="K167" s="152"/>
      <c r="L167" s="152"/>
      <c r="M167" s="152"/>
      <c r="N167" s="152"/>
      <c r="O167" s="154"/>
      <c r="P167" s="154"/>
      <c r="Q167" s="154"/>
      <c r="R167" s="154"/>
      <c r="S167" s="154"/>
      <c r="T167" s="154"/>
      <c r="U167" s="152"/>
      <c r="V167" s="152"/>
      <c r="W167" s="152"/>
      <c r="X167" s="152"/>
      <c r="Y167" s="152"/>
      <c r="Z167" s="152"/>
      <c r="AA167" s="152"/>
      <c r="AB167" s="152"/>
      <c r="AC167" s="152"/>
      <c r="AD167" s="152"/>
      <c r="AE167" s="152"/>
      <c r="AF167" s="155"/>
      <c r="AG167" s="152"/>
      <c r="AH167" s="152"/>
      <c r="AI167" s="152"/>
      <c r="AJ167" s="152"/>
      <c r="AK167" s="152"/>
      <c r="AL167" s="152"/>
      <c r="AM167" s="152"/>
      <c r="AN167" s="152"/>
      <c r="AO167" s="152"/>
      <c r="AP167" s="152"/>
      <c r="AQ167" s="152"/>
      <c r="AR167" s="152"/>
      <c r="AS167" s="152"/>
      <c r="AT167" s="152"/>
      <c r="AU167" s="152"/>
      <c r="AV167" s="152"/>
      <c r="AW167" s="152"/>
      <c r="AX167" s="152"/>
      <c r="AY167" s="152"/>
      <c r="AZ167" s="152"/>
    </row>
    <row r="168" spans="1:52" x14ac:dyDescent="0.35">
      <c r="A168" s="150">
        <v>163</v>
      </c>
      <c r="B168" s="151" t="s">
        <v>913</v>
      </c>
      <c r="C168" s="152"/>
      <c r="D168" s="152"/>
      <c r="E168" s="152"/>
      <c r="F168" s="152"/>
      <c r="G168" s="153"/>
      <c r="H168" s="152"/>
      <c r="I168" s="152"/>
      <c r="J168" s="152"/>
      <c r="K168" s="152"/>
      <c r="L168" s="152"/>
      <c r="M168" s="152"/>
      <c r="N168" s="152"/>
      <c r="O168" s="154"/>
      <c r="P168" s="154"/>
      <c r="Q168" s="154"/>
      <c r="R168" s="154"/>
      <c r="S168" s="154"/>
      <c r="T168" s="154"/>
      <c r="U168" s="152"/>
      <c r="V168" s="152"/>
      <c r="W168" s="152"/>
      <c r="X168" s="152"/>
      <c r="Y168" s="152"/>
      <c r="Z168" s="152"/>
      <c r="AA168" s="152"/>
      <c r="AB168" s="152"/>
      <c r="AC168" s="152"/>
      <c r="AD168" s="152"/>
      <c r="AE168" s="152"/>
      <c r="AF168" s="155"/>
      <c r="AG168" s="152"/>
      <c r="AH168" s="152"/>
      <c r="AI168" s="152"/>
      <c r="AJ168" s="152"/>
      <c r="AK168" s="152"/>
      <c r="AL168" s="152"/>
      <c r="AM168" s="152"/>
      <c r="AN168" s="152"/>
      <c r="AO168" s="152"/>
      <c r="AP168" s="152"/>
      <c r="AQ168" s="152"/>
      <c r="AR168" s="152"/>
      <c r="AS168" s="152"/>
      <c r="AT168" s="152"/>
      <c r="AU168" s="152"/>
      <c r="AV168" s="152"/>
      <c r="AW168" s="152"/>
      <c r="AX168" s="152"/>
      <c r="AY168" s="152"/>
      <c r="AZ168" s="152"/>
    </row>
    <row r="169" spans="1:52" x14ac:dyDescent="0.35">
      <c r="A169" s="150">
        <v>164</v>
      </c>
      <c r="B169" s="151" t="s">
        <v>913</v>
      </c>
      <c r="C169" s="152"/>
      <c r="D169" s="152"/>
      <c r="E169" s="152"/>
      <c r="F169" s="152"/>
      <c r="G169" s="153"/>
      <c r="H169" s="152"/>
      <c r="I169" s="152"/>
      <c r="J169" s="152"/>
      <c r="K169" s="152"/>
      <c r="L169" s="152"/>
      <c r="M169" s="152"/>
      <c r="N169" s="152"/>
      <c r="O169" s="154"/>
      <c r="P169" s="154"/>
      <c r="Q169" s="154"/>
      <c r="R169" s="154"/>
      <c r="S169" s="154"/>
      <c r="T169" s="154"/>
      <c r="U169" s="152"/>
      <c r="V169" s="152"/>
      <c r="W169" s="152"/>
      <c r="X169" s="152"/>
      <c r="Y169" s="152"/>
      <c r="Z169" s="152"/>
      <c r="AA169" s="152"/>
      <c r="AB169" s="152"/>
      <c r="AC169" s="152"/>
      <c r="AD169" s="152"/>
      <c r="AE169" s="152"/>
      <c r="AF169" s="155"/>
      <c r="AG169" s="152"/>
      <c r="AH169" s="152"/>
      <c r="AI169" s="152"/>
      <c r="AJ169" s="152"/>
      <c r="AK169" s="152"/>
      <c r="AL169" s="152"/>
      <c r="AM169" s="152"/>
      <c r="AN169" s="152"/>
      <c r="AO169" s="152"/>
      <c r="AP169" s="152"/>
      <c r="AQ169" s="152"/>
      <c r="AR169" s="152"/>
      <c r="AS169" s="152"/>
      <c r="AT169" s="152"/>
      <c r="AU169" s="152"/>
      <c r="AV169" s="152"/>
      <c r="AW169" s="152"/>
      <c r="AX169" s="152"/>
      <c r="AY169" s="152"/>
      <c r="AZ169" s="152"/>
    </row>
    <row r="170" spans="1:52" x14ac:dyDescent="0.35">
      <c r="A170" s="150">
        <v>165</v>
      </c>
      <c r="B170" s="151" t="s">
        <v>913</v>
      </c>
      <c r="C170" s="152"/>
      <c r="D170" s="152"/>
      <c r="E170" s="152"/>
      <c r="F170" s="152"/>
      <c r="G170" s="153"/>
      <c r="H170" s="152"/>
      <c r="I170" s="152"/>
      <c r="J170" s="152"/>
      <c r="K170" s="152"/>
      <c r="L170" s="152"/>
      <c r="M170" s="152"/>
      <c r="N170" s="152"/>
      <c r="O170" s="154"/>
      <c r="P170" s="154"/>
      <c r="Q170" s="154"/>
      <c r="R170" s="154"/>
      <c r="S170" s="154"/>
      <c r="T170" s="154"/>
      <c r="U170" s="152"/>
      <c r="V170" s="152"/>
      <c r="W170" s="152"/>
      <c r="X170" s="152"/>
      <c r="Y170" s="152"/>
      <c r="Z170" s="152"/>
      <c r="AA170" s="152"/>
      <c r="AB170" s="152"/>
      <c r="AC170" s="152"/>
      <c r="AD170" s="152"/>
      <c r="AE170" s="152"/>
      <c r="AF170" s="155"/>
      <c r="AG170" s="152"/>
      <c r="AH170" s="152"/>
      <c r="AI170" s="152"/>
      <c r="AJ170" s="152"/>
      <c r="AK170" s="152"/>
      <c r="AL170" s="152"/>
      <c r="AM170" s="152"/>
      <c r="AN170" s="152"/>
      <c r="AO170" s="152"/>
      <c r="AP170" s="152"/>
      <c r="AQ170" s="152"/>
      <c r="AR170" s="152"/>
      <c r="AS170" s="152"/>
      <c r="AT170" s="152"/>
      <c r="AU170" s="152"/>
      <c r="AV170" s="152"/>
      <c r="AW170" s="152"/>
      <c r="AX170" s="152"/>
      <c r="AY170" s="152"/>
      <c r="AZ170" s="152"/>
    </row>
    <row r="171" spans="1:52" x14ac:dyDescent="0.35">
      <c r="A171" s="150">
        <v>166</v>
      </c>
      <c r="B171" s="151" t="s">
        <v>913</v>
      </c>
      <c r="C171" s="152"/>
      <c r="D171" s="152"/>
      <c r="E171" s="152"/>
      <c r="F171" s="152"/>
      <c r="G171" s="153"/>
      <c r="H171" s="152"/>
      <c r="I171" s="152"/>
      <c r="J171" s="152"/>
      <c r="K171" s="152"/>
      <c r="L171" s="152"/>
      <c r="M171" s="152"/>
      <c r="N171" s="152"/>
      <c r="O171" s="154"/>
      <c r="P171" s="154"/>
      <c r="Q171" s="154"/>
      <c r="R171" s="154"/>
      <c r="S171" s="154"/>
      <c r="T171" s="154"/>
      <c r="U171" s="152"/>
      <c r="V171" s="152"/>
      <c r="W171" s="152"/>
      <c r="X171" s="152"/>
      <c r="Y171" s="152"/>
      <c r="Z171" s="152"/>
      <c r="AA171" s="152"/>
      <c r="AB171" s="152"/>
      <c r="AC171" s="152"/>
      <c r="AD171" s="152"/>
      <c r="AE171" s="152"/>
      <c r="AF171" s="155"/>
      <c r="AG171" s="152"/>
      <c r="AH171" s="152"/>
      <c r="AI171" s="152"/>
      <c r="AJ171" s="152"/>
      <c r="AK171" s="152"/>
      <c r="AL171" s="152"/>
      <c r="AM171" s="152"/>
      <c r="AN171" s="152"/>
      <c r="AO171" s="152"/>
      <c r="AP171" s="152"/>
      <c r="AQ171" s="152"/>
      <c r="AR171" s="152"/>
      <c r="AS171" s="152"/>
      <c r="AT171" s="152"/>
      <c r="AU171" s="152"/>
      <c r="AV171" s="152"/>
      <c r="AW171" s="152"/>
      <c r="AX171" s="152"/>
      <c r="AY171" s="152"/>
      <c r="AZ171" s="152"/>
    </row>
    <row r="172" spans="1:52" x14ac:dyDescent="0.35">
      <c r="A172" s="150">
        <v>167</v>
      </c>
      <c r="B172" s="151" t="s">
        <v>913</v>
      </c>
      <c r="C172" s="152"/>
      <c r="D172" s="152"/>
      <c r="E172" s="152"/>
      <c r="F172" s="152"/>
      <c r="G172" s="153"/>
      <c r="H172" s="152"/>
      <c r="I172" s="152"/>
      <c r="J172" s="152"/>
      <c r="K172" s="152"/>
      <c r="L172" s="152"/>
      <c r="M172" s="152"/>
      <c r="N172" s="152"/>
      <c r="O172" s="154"/>
      <c r="P172" s="154"/>
      <c r="Q172" s="154"/>
      <c r="R172" s="154"/>
      <c r="S172" s="154"/>
      <c r="T172" s="154"/>
      <c r="U172" s="152"/>
      <c r="V172" s="152"/>
      <c r="W172" s="152"/>
      <c r="X172" s="152"/>
      <c r="Y172" s="152"/>
      <c r="Z172" s="152"/>
      <c r="AA172" s="152"/>
      <c r="AB172" s="152"/>
      <c r="AC172" s="152"/>
      <c r="AD172" s="152"/>
      <c r="AE172" s="152"/>
      <c r="AF172" s="155"/>
      <c r="AG172" s="152"/>
      <c r="AH172" s="152"/>
      <c r="AI172" s="152"/>
      <c r="AJ172" s="152"/>
      <c r="AK172" s="152"/>
      <c r="AL172" s="152"/>
      <c r="AM172" s="152"/>
      <c r="AN172" s="152"/>
      <c r="AO172" s="152"/>
      <c r="AP172" s="152"/>
      <c r="AQ172" s="152"/>
      <c r="AR172" s="152"/>
      <c r="AS172" s="152"/>
      <c r="AT172" s="152"/>
      <c r="AU172" s="152"/>
      <c r="AV172" s="152"/>
      <c r="AW172" s="152"/>
      <c r="AX172" s="152"/>
      <c r="AY172" s="152"/>
      <c r="AZ172" s="152"/>
    </row>
    <row r="173" spans="1:52" x14ac:dyDescent="0.35">
      <c r="A173" s="150">
        <v>168</v>
      </c>
      <c r="B173" s="151" t="s">
        <v>913</v>
      </c>
      <c r="C173" s="152"/>
      <c r="D173" s="152"/>
      <c r="E173" s="152"/>
      <c r="F173" s="152"/>
      <c r="G173" s="153"/>
      <c r="H173" s="152"/>
      <c r="I173" s="152"/>
      <c r="J173" s="152"/>
      <c r="K173" s="152"/>
      <c r="L173" s="152"/>
      <c r="M173" s="152"/>
      <c r="N173" s="152"/>
      <c r="O173" s="154"/>
      <c r="P173" s="154"/>
      <c r="Q173" s="154"/>
      <c r="R173" s="154"/>
      <c r="S173" s="154"/>
      <c r="T173" s="154"/>
      <c r="U173" s="152"/>
      <c r="V173" s="152"/>
      <c r="W173" s="152"/>
      <c r="X173" s="152"/>
      <c r="Y173" s="152"/>
      <c r="Z173" s="152"/>
      <c r="AA173" s="152"/>
      <c r="AB173" s="152"/>
      <c r="AC173" s="152"/>
      <c r="AD173" s="152"/>
      <c r="AE173" s="152"/>
      <c r="AF173" s="155"/>
      <c r="AG173" s="152"/>
      <c r="AH173" s="152"/>
      <c r="AI173" s="152"/>
      <c r="AJ173" s="152"/>
      <c r="AK173" s="152"/>
      <c r="AL173" s="152"/>
      <c r="AM173" s="152"/>
      <c r="AN173" s="152"/>
      <c r="AO173" s="152"/>
      <c r="AP173" s="152"/>
      <c r="AQ173" s="152"/>
      <c r="AR173" s="152"/>
      <c r="AS173" s="152"/>
      <c r="AT173" s="152"/>
      <c r="AU173" s="152"/>
      <c r="AV173" s="152"/>
      <c r="AW173" s="152"/>
      <c r="AX173" s="152"/>
      <c r="AY173" s="152"/>
      <c r="AZ173" s="152"/>
    </row>
    <row r="174" spans="1:52" x14ac:dyDescent="0.35">
      <c r="A174" s="150">
        <v>169</v>
      </c>
      <c r="B174" s="151" t="s">
        <v>913</v>
      </c>
      <c r="C174" s="152"/>
      <c r="D174" s="152"/>
      <c r="E174" s="152"/>
      <c r="F174" s="152"/>
      <c r="G174" s="153"/>
      <c r="H174" s="152"/>
      <c r="I174" s="152"/>
      <c r="J174" s="152"/>
      <c r="K174" s="152"/>
      <c r="L174" s="152"/>
      <c r="M174" s="152"/>
      <c r="N174" s="152"/>
      <c r="O174" s="154"/>
      <c r="P174" s="154"/>
      <c r="Q174" s="154"/>
      <c r="R174" s="154"/>
      <c r="S174" s="154"/>
      <c r="T174" s="154"/>
      <c r="U174" s="152"/>
      <c r="V174" s="152"/>
      <c r="W174" s="152"/>
      <c r="X174" s="152"/>
      <c r="Y174" s="152"/>
      <c r="Z174" s="152"/>
      <c r="AA174" s="152"/>
      <c r="AB174" s="152"/>
      <c r="AC174" s="152"/>
      <c r="AD174" s="152"/>
      <c r="AE174" s="152"/>
      <c r="AF174" s="155"/>
      <c r="AG174" s="152"/>
      <c r="AH174" s="152"/>
      <c r="AI174" s="152"/>
      <c r="AJ174" s="152"/>
      <c r="AK174" s="152"/>
      <c r="AL174" s="152"/>
      <c r="AM174" s="152"/>
      <c r="AN174" s="152"/>
      <c r="AO174" s="152"/>
      <c r="AP174" s="152"/>
      <c r="AQ174" s="152"/>
      <c r="AR174" s="152"/>
      <c r="AS174" s="152"/>
      <c r="AT174" s="152"/>
      <c r="AU174" s="152"/>
      <c r="AV174" s="152"/>
      <c r="AW174" s="152"/>
      <c r="AX174" s="152"/>
      <c r="AY174" s="152"/>
      <c r="AZ174" s="152"/>
    </row>
    <row r="175" spans="1:52" x14ac:dyDescent="0.35">
      <c r="A175" s="150">
        <v>170</v>
      </c>
      <c r="B175" s="151" t="s">
        <v>913</v>
      </c>
      <c r="C175" s="152"/>
      <c r="D175" s="152"/>
      <c r="E175" s="152"/>
      <c r="F175" s="152"/>
      <c r="G175" s="153"/>
      <c r="H175" s="152"/>
      <c r="I175" s="152"/>
      <c r="J175" s="152"/>
      <c r="K175" s="152"/>
      <c r="L175" s="152"/>
      <c r="M175" s="152"/>
      <c r="N175" s="152"/>
      <c r="O175" s="154"/>
      <c r="P175" s="154"/>
      <c r="Q175" s="154"/>
      <c r="R175" s="154"/>
      <c r="S175" s="154"/>
      <c r="T175" s="154"/>
      <c r="U175" s="152"/>
      <c r="V175" s="152"/>
      <c r="W175" s="152"/>
      <c r="X175" s="152"/>
      <c r="Y175" s="152"/>
      <c r="Z175" s="152"/>
      <c r="AA175" s="152"/>
      <c r="AB175" s="152"/>
      <c r="AC175" s="152"/>
      <c r="AD175" s="152"/>
      <c r="AE175" s="152"/>
      <c r="AF175" s="155"/>
      <c r="AG175" s="152"/>
      <c r="AH175" s="152"/>
      <c r="AI175" s="152"/>
      <c r="AJ175" s="152"/>
      <c r="AK175" s="152"/>
      <c r="AL175" s="152"/>
      <c r="AM175" s="152"/>
      <c r="AN175" s="152"/>
      <c r="AO175" s="152"/>
      <c r="AP175" s="152"/>
      <c r="AQ175" s="152"/>
      <c r="AR175" s="152"/>
      <c r="AS175" s="152"/>
      <c r="AT175" s="152"/>
      <c r="AU175" s="152"/>
      <c r="AV175" s="152"/>
      <c r="AW175" s="152"/>
      <c r="AX175" s="152"/>
      <c r="AY175" s="152"/>
      <c r="AZ175" s="152"/>
    </row>
    <row r="176" spans="1:52" x14ac:dyDescent="0.35">
      <c r="A176" s="150">
        <v>171</v>
      </c>
      <c r="B176" s="151" t="s">
        <v>913</v>
      </c>
      <c r="C176" s="152"/>
      <c r="D176" s="152"/>
      <c r="E176" s="152"/>
      <c r="F176" s="152"/>
      <c r="G176" s="153"/>
      <c r="H176" s="152"/>
      <c r="I176" s="152"/>
      <c r="J176" s="152"/>
      <c r="K176" s="152"/>
      <c r="L176" s="152"/>
      <c r="M176" s="152"/>
      <c r="N176" s="152"/>
      <c r="O176" s="154"/>
      <c r="P176" s="154"/>
      <c r="Q176" s="154"/>
      <c r="R176" s="154"/>
      <c r="S176" s="154"/>
      <c r="T176" s="154"/>
      <c r="U176" s="152"/>
      <c r="V176" s="152"/>
      <c r="W176" s="152"/>
      <c r="X176" s="152"/>
      <c r="Y176" s="152"/>
      <c r="Z176" s="152"/>
      <c r="AA176" s="152"/>
      <c r="AB176" s="152"/>
      <c r="AC176" s="152"/>
      <c r="AD176" s="152"/>
      <c r="AE176" s="152"/>
      <c r="AF176" s="155"/>
      <c r="AG176" s="152"/>
      <c r="AH176" s="152"/>
      <c r="AI176" s="152"/>
      <c r="AJ176" s="152"/>
      <c r="AK176" s="152"/>
      <c r="AL176" s="152"/>
      <c r="AM176" s="152"/>
      <c r="AN176" s="152"/>
      <c r="AO176" s="152"/>
      <c r="AP176" s="152"/>
      <c r="AQ176" s="152"/>
      <c r="AR176" s="152"/>
      <c r="AS176" s="152"/>
      <c r="AT176" s="152"/>
      <c r="AU176" s="152"/>
      <c r="AV176" s="152"/>
      <c r="AW176" s="152"/>
      <c r="AX176" s="152"/>
      <c r="AY176" s="152"/>
      <c r="AZ176" s="152"/>
    </row>
    <row r="177" spans="1:52" x14ac:dyDescent="0.35">
      <c r="A177" s="150">
        <v>172</v>
      </c>
      <c r="B177" s="151" t="s">
        <v>913</v>
      </c>
      <c r="C177" s="152"/>
      <c r="D177" s="152"/>
      <c r="E177" s="152"/>
      <c r="F177" s="152"/>
      <c r="G177" s="153"/>
      <c r="H177" s="152"/>
      <c r="I177" s="152"/>
      <c r="J177" s="152"/>
      <c r="K177" s="152"/>
      <c r="L177" s="152"/>
      <c r="M177" s="152"/>
      <c r="N177" s="152"/>
      <c r="O177" s="154"/>
      <c r="P177" s="154"/>
      <c r="Q177" s="154"/>
      <c r="R177" s="154"/>
      <c r="S177" s="154"/>
      <c r="T177" s="154"/>
      <c r="U177" s="152"/>
      <c r="V177" s="152"/>
      <c r="W177" s="152"/>
      <c r="X177" s="152"/>
      <c r="Y177" s="152"/>
      <c r="Z177" s="152"/>
      <c r="AA177" s="152"/>
      <c r="AB177" s="152"/>
      <c r="AC177" s="152"/>
      <c r="AD177" s="152"/>
      <c r="AE177" s="152"/>
      <c r="AF177" s="155"/>
      <c r="AG177" s="152"/>
      <c r="AH177" s="152"/>
      <c r="AI177" s="152"/>
      <c r="AJ177" s="152"/>
      <c r="AK177" s="152"/>
      <c r="AL177" s="152"/>
      <c r="AM177" s="152"/>
      <c r="AN177" s="152"/>
      <c r="AO177" s="152"/>
      <c r="AP177" s="152"/>
      <c r="AQ177" s="152"/>
      <c r="AR177" s="152"/>
      <c r="AS177" s="152"/>
      <c r="AT177" s="152"/>
      <c r="AU177" s="152"/>
      <c r="AV177" s="152"/>
      <c r="AW177" s="152"/>
      <c r="AX177" s="152"/>
      <c r="AY177" s="152"/>
      <c r="AZ177" s="152"/>
    </row>
    <row r="178" spans="1:52" x14ac:dyDescent="0.35">
      <c r="A178" s="150">
        <v>173</v>
      </c>
      <c r="B178" s="151" t="s">
        <v>913</v>
      </c>
      <c r="C178" s="152"/>
      <c r="D178" s="152"/>
      <c r="E178" s="152"/>
      <c r="F178" s="152"/>
      <c r="G178" s="153"/>
      <c r="H178" s="152"/>
      <c r="I178" s="152"/>
      <c r="J178" s="152"/>
      <c r="K178" s="152"/>
      <c r="L178" s="152"/>
      <c r="M178" s="152"/>
      <c r="N178" s="152"/>
      <c r="O178" s="154"/>
      <c r="P178" s="154"/>
      <c r="Q178" s="154"/>
      <c r="R178" s="154"/>
      <c r="S178" s="154"/>
      <c r="T178" s="154"/>
      <c r="U178" s="152"/>
      <c r="V178" s="152"/>
      <c r="W178" s="152"/>
      <c r="X178" s="152"/>
      <c r="Y178" s="152"/>
      <c r="Z178" s="152"/>
      <c r="AA178" s="152"/>
      <c r="AB178" s="152"/>
      <c r="AC178" s="152"/>
      <c r="AD178" s="152"/>
      <c r="AE178" s="152"/>
      <c r="AF178" s="155"/>
      <c r="AG178" s="152"/>
      <c r="AH178" s="152"/>
      <c r="AI178" s="152"/>
      <c r="AJ178" s="152"/>
      <c r="AK178" s="152"/>
      <c r="AL178" s="152"/>
      <c r="AM178" s="152"/>
      <c r="AN178" s="152"/>
      <c r="AO178" s="152"/>
      <c r="AP178" s="152"/>
      <c r="AQ178" s="152"/>
      <c r="AR178" s="152"/>
      <c r="AS178" s="152"/>
      <c r="AT178" s="152"/>
      <c r="AU178" s="152"/>
      <c r="AV178" s="152"/>
      <c r="AW178" s="152"/>
      <c r="AX178" s="152"/>
      <c r="AY178" s="152"/>
      <c r="AZ178" s="152"/>
    </row>
    <row r="179" spans="1:52" x14ac:dyDescent="0.35">
      <c r="A179" s="150">
        <v>174</v>
      </c>
      <c r="B179" s="151" t="s">
        <v>913</v>
      </c>
      <c r="C179" s="152"/>
      <c r="D179" s="152"/>
      <c r="E179" s="152"/>
      <c r="F179" s="152"/>
      <c r="G179" s="153"/>
      <c r="H179" s="152"/>
      <c r="I179" s="152"/>
      <c r="J179" s="152"/>
      <c r="K179" s="152"/>
      <c r="L179" s="152"/>
      <c r="M179" s="152"/>
      <c r="N179" s="152"/>
      <c r="O179" s="154"/>
      <c r="P179" s="154"/>
      <c r="Q179" s="154"/>
      <c r="R179" s="154"/>
      <c r="S179" s="154"/>
      <c r="T179" s="154"/>
      <c r="U179" s="152"/>
      <c r="V179" s="152"/>
      <c r="W179" s="152"/>
      <c r="X179" s="152"/>
      <c r="Y179" s="152"/>
      <c r="Z179" s="152"/>
      <c r="AA179" s="152"/>
      <c r="AB179" s="152"/>
      <c r="AC179" s="152"/>
      <c r="AD179" s="152"/>
      <c r="AE179" s="152"/>
      <c r="AF179" s="155"/>
      <c r="AG179" s="152"/>
      <c r="AH179" s="152"/>
      <c r="AI179" s="152"/>
      <c r="AJ179" s="152"/>
      <c r="AK179" s="152"/>
      <c r="AL179" s="152"/>
      <c r="AM179" s="152"/>
      <c r="AN179" s="152"/>
      <c r="AO179" s="152"/>
      <c r="AP179" s="152"/>
      <c r="AQ179" s="152"/>
      <c r="AR179" s="152"/>
      <c r="AS179" s="152"/>
      <c r="AT179" s="152"/>
      <c r="AU179" s="152"/>
      <c r="AV179" s="152"/>
      <c r="AW179" s="152"/>
      <c r="AX179" s="152"/>
      <c r="AY179" s="152"/>
      <c r="AZ179" s="152"/>
    </row>
    <row r="180" spans="1:52" x14ac:dyDescent="0.35">
      <c r="A180" s="150">
        <v>175</v>
      </c>
      <c r="B180" s="151" t="s">
        <v>913</v>
      </c>
      <c r="C180" s="152"/>
      <c r="D180" s="152"/>
      <c r="E180" s="152"/>
      <c r="F180" s="152"/>
      <c r="G180" s="153"/>
      <c r="H180" s="152"/>
      <c r="I180" s="152"/>
      <c r="J180" s="152"/>
      <c r="K180" s="152"/>
      <c r="L180" s="152"/>
      <c r="M180" s="152"/>
      <c r="N180" s="152"/>
      <c r="O180" s="154"/>
      <c r="P180" s="154"/>
      <c r="Q180" s="154"/>
      <c r="R180" s="154"/>
      <c r="S180" s="154"/>
      <c r="T180" s="154"/>
      <c r="U180" s="152"/>
      <c r="V180" s="152"/>
      <c r="W180" s="152"/>
      <c r="X180" s="152"/>
      <c r="Y180" s="152"/>
      <c r="Z180" s="152"/>
      <c r="AA180" s="152"/>
      <c r="AB180" s="152"/>
      <c r="AC180" s="152"/>
      <c r="AD180" s="152"/>
      <c r="AE180" s="152"/>
      <c r="AF180" s="155"/>
      <c r="AG180" s="152"/>
      <c r="AH180" s="152"/>
      <c r="AI180" s="152"/>
      <c r="AJ180" s="152"/>
      <c r="AK180" s="152"/>
      <c r="AL180" s="152"/>
      <c r="AM180" s="152"/>
      <c r="AN180" s="152"/>
      <c r="AO180" s="152"/>
      <c r="AP180" s="152"/>
      <c r="AQ180" s="152"/>
      <c r="AR180" s="152"/>
      <c r="AS180" s="152"/>
      <c r="AT180" s="152"/>
      <c r="AU180" s="152"/>
      <c r="AV180" s="152"/>
      <c r="AW180" s="152"/>
      <c r="AX180" s="152"/>
      <c r="AY180" s="152"/>
      <c r="AZ180" s="152"/>
    </row>
    <row r="181" spans="1:52" x14ac:dyDescent="0.35">
      <c r="A181" s="150">
        <v>176</v>
      </c>
      <c r="B181" s="151" t="s">
        <v>913</v>
      </c>
      <c r="C181" s="152"/>
      <c r="D181" s="152"/>
      <c r="E181" s="152"/>
      <c r="F181" s="152"/>
      <c r="G181" s="153"/>
      <c r="H181" s="152"/>
      <c r="I181" s="152"/>
      <c r="J181" s="152"/>
      <c r="K181" s="152"/>
      <c r="L181" s="152"/>
      <c r="M181" s="152"/>
      <c r="N181" s="152"/>
      <c r="O181" s="154"/>
      <c r="P181" s="154"/>
      <c r="Q181" s="154"/>
      <c r="R181" s="154"/>
      <c r="S181" s="154"/>
      <c r="T181" s="154"/>
      <c r="U181" s="152"/>
      <c r="V181" s="152"/>
      <c r="W181" s="152"/>
      <c r="X181" s="152"/>
      <c r="Y181" s="152"/>
      <c r="Z181" s="152"/>
      <c r="AA181" s="152"/>
      <c r="AB181" s="152"/>
      <c r="AC181" s="152"/>
      <c r="AD181" s="152"/>
      <c r="AE181" s="152"/>
      <c r="AF181" s="155"/>
      <c r="AG181" s="152"/>
      <c r="AH181" s="152"/>
      <c r="AI181" s="152"/>
      <c r="AJ181" s="152"/>
      <c r="AK181" s="152"/>
      <c r="AL181" s="152"/>
      <c r="AM181" s="152"/>
      <c r="AN181" s="152"/>
      <c r="AO181" s="152"/>
      <c r="AP181" s="152"/>
      <c r="AQ181" s="152"/>
      <c r="AR181" s="152"/>
      <c r="AS181" s="152"/>
      <c r="AT181" s="152"/>
      <c r="AU181" s="152"/>
      <c r="AV181" s="152"/>
      <c r="AW181" s="152"/>
      <c r="AX181" s="152"/>
      <c r="AY181" s="152"/>
      <c r="AZ181" s="152"/>
    </row>
    <row r="182" spans="1:52" x14ac:dyDescent="0.35">
      <c r="A182" s="150">
        <v>177</v>
      </c>
      <c r="B182" s="151" t="s">
        <v>913</v>
      </c>
      <c r="C182" s="152"/>
      <c r="D182" s="152"/>
      <c r="E182" s="152"/>
      <c r="F182" s="152"/>
      <c r="G182" s="153"/>
      <c r="H182" s="152"/>
      <c r="I182" s="152"/>
      <c r="J182" s="152"/>
      <c r="K182" s="152"/>
      <c r="L182" s="152"/>
      <c r="M182" s="152"/>
      <c r="N182" s="152"/>
      <c r="O182" s="154"/>
      <c r="P182" s="154"/>
      <c r="Q182" s="154"/>
      <c r="R182" s="154"/>
      <c r="S182" s="154"/>
      <c r="T182" s="154"/>
      <c r="U182" s="152"/>
      <c r="V182" s="152"/>
      <c r="W182" s="152"/>
      <c r="X182" s="152"/>
      <c r="Y182" s="152"/>
      <c r="Z182" s="152"/>
      <c r="AA182" s="152"/>
      <c r="AB182" s="152"/>
      <c r="AC182" s="152"/>
      <c r="AD182" s="152"/>
      <c r="AE182" s="152"/>
      <c r="AF182" s="155"/>
      <c r="AG182" s="152"/>
      <c r="AH182" s="152"/>
      <c r="AI182" s="152"/>
      <c r="AJ182" s="152"/>
      <c r="AK182" s="152"/>
      <c r="AL182" s="152"/>
      <c r="AM182" s="152"/>
      <c r="AN182" s="152"/>
      <c r="AO182" s="152"/>
      <c r="AP182" s="152"/>
      <c r="AQ182" s="152"/>
      <c r="AR182" s="152"/>
      <c r="AS182" s="152"/>
      <c r="AT182" s="152"/>
      <c r="AU182" s="152"/>
      <c r="AV182" s="152"/>
      <c r="AW182" s="152"/>
      <c r="AX182" s="152"/>
      <c r="AY182" s="152"/>
      <c r="AZ182" s="152"/>
    </row>
    <row r="183" spans="1:52" x14ac:dyDescent="0.35">
      <c r="A183" s="150">
        <v>178</v>
      </c>
      <c r="B183" s="151" t="s">
        <v>913</v>
      </c>
      <c r="C183" s="152"/>
      <c r="D183" s="152"/>
      <c r="E183" s="152"/>
      <c r="F183" s="152"/>
      <c r="G183" s="153"/>
      <c r="H183" s="152"/>
      <c r="I183" s="152"/>
      <c r="J183" s="152"/>
      <c r="K183" s="152"/>
      <c r="L183" s="152"/>
      <c r="M183" s="152"/>
      <c r="N183" s="152"/>
      <c r="O183" s="154"/>
      <c r="P183" s="154"/>
      <c r="Q183" s="154"/>
      <c r="R183" s="154"/>
      <c r="S183" s="154"/>
      <c r="T183" s="154"/>
      <c r="U183" s="152"/>
      <c r="V183" s="152"/>
      <c r="W183" s="152"/>
      <c r="X183" s="152"/>
      <c r="Y183" s="152"/>
      <c r="Z183" s="152"/>
      <c r="AA183" s="152"/>
      <c r="AB183" s="152"/>
      <c r="AC183" s="152"/>
      <c r="AD183" s="152"/>
      <c r="AE183" s="152"/>
      <c r="AF183" s="155"/>
      <c r="AG183" s="152"/>
      <c r="AH183" s="152"/>
      <c r="AI183" s="152"/>
      <c r="AJ183" s="152"/>
      <c r="AK183" s="152"/>
      <c r="AL183" s="152"/>
      <c r="AM183" s="152"/>
      <c r="AN183" s="152"/>
      <c r="AO183" s="152"/>
      <c r="AP183" s="152"/>
      <c r="AQ183" s="152"/>
      <c r="AR183" s="152"/>
      <c r="AS183" s="152"/>
      <c r="AT183" s="152"/>
      <c r="AU183" s="152"/>
      <c r="AV183" s="152"/>
      <c r="AW183" s="152"/>
      <c r="AX183" s="152"/>
      <c r="AY183" s="152"/>
      <c r="AZ183" s="152"/>
    </row>
    <row r="184" spans="1:52" x14ac:dyDescent="0.35">
      <c r="A184" s="150">
        <v>179</v>
      </c>
      <c r="B184" s="151" t="s">
        <v>913</v>
      </c>
      <c r="C184" s="152"/>
      <c r="D184" s="152"/>
      <c r="E184" s="152"/>
      <c r="F184" s="152"/>
      <c r="G184" s="153"/>
      <c r="H184" s="152"/>
      <c r="I184" s="152"/>
      <c r="J184" s="152"/>
      <c r="K184" s="152"/>
      <c r="L184" s="152"/>
      <c r="M184" s="152"/>
      <c r="N184" s="152"/>
      <c r="O184" s="154"/>
      <c r="P184" s="154"/>
      <c r="Q184" s="154"/>
      <c r="R184" s="154"/>
      <c r="S184" s="154"/>
      <c r="T184" s="154"/>
      <c r="U184" s="152"/>
      <c r="V184" s="152"/>
      <c r="W184" s="152"/>
      <c r="X184" s="152"/>
      <c r="Y184" s="152"/>
      <c r="Z184" s="152"/>
      <c r="AA184" s="152"/>
      <c r="AB184" s="152"/>
      <c r="AC184" s="152"/>
      <c r="AD184" s="152"/>
      <c r="AE184" s="152"/>
      <c r="AF184" s="155"/>
      <c r="AG184" s="152"/>
      <c r="AH184" s="152"/>
      <c r="AI184" s="152"/>
      <c r="AJ184" s="152"/>
      <c r="AK184" s="152"/>
      <c r="AL184" s="152"/>
      <c r="AM184" s="152"/>
      <c r="AN184" s="152"/>
      <c r="AO184" s="152"/>
      <c r="AP184" s="152"/>
      <c r="AQ184" s="152"/>
      <c r="AR184" s="152"/>
      <c r="AS184" s="152"/>
      <c r="AT184" s="152"/>
      <c r="AU184" s="152"/>
      <c r="AV184" s="152"/>
      <c r="AW184" s="152"/>
      <c r="AX184" s="152"/>
      <c r="AY184" s="152"/>
      <c r="AZ184" s="152"/>
    </row>
    <row r="185" spans="1:52" x14ac:dyDescent="0.35">
      <c r="A185" s="150">
        <v>180</v>
      </c>
      <c r="B185" s="151" t="s">
        <v>913</v>
      </c>
      <c r="C185" s="152"/>
      <c r="D185" s="152"/>
      <c r="E185" s="152"/>
      <c r="F185" s="152"/>
      <c r="G185" s="153"/>
      <c r="H185" s="152"/>
      <c r="I185" s="152"/>
      <c r="J185" s="152"/>
      <c r="K185" s="152"/>
      <c r="L185" s="152"/>
      <c r="M185" s="152"/>
      <c r="N185" s="152"/>
      <c r="O185" s="154"/>
      <c r="P185" s="154"/>
      <c r="Q185" s="154"/>
      <c r="R185" s="154"/>
      <c r="S185" s="154"/>
      <c r="T185" s="154"/>
      <c r="U185" s="152"/>
      <c r="V185" s="152"/>
      <c r="W185" s="152"/>
      <c r="X185" s="152"/>
      <c r="Y185" s="152"/>
      <c r="Z185" s="152"/>
      <c r="AA185" s="152"/>
      <c r="AB185" s="152"/>
      <c r="AC185" s="152"/>
      <c r="AD185" s="152"/>
      <c r="AE185" s="152"/>
      <c r="AF185" s="155"/>
      <c r="AG185" s="152"/>
      <c r="AH185" s="152"/>
      <c r="AI185" s="152"/>
      <c r="AJ185" s="152"/>
      <c r="AK185" s="152"/>
      <c r="AL185" s="152"/>
      <c r="AM185" s="152"/>
      <c r="AN185" s="152"/>
      <c r="AO185" s="152"/>
      <c r="AP185" s="152"/>
      <c r="AQ185" s="152"/>
      <c r="AR185" s="152"/>
      <c r="AS185" s="152"/>
      <c r="AT185" s="152"/>
      <c r="AU185" s="152"/>
      <c r="AV185" s="152"/>
      <c r="AW185" s="152"/>
      <c r="AX185" s="152"/>
      <c r="AY185" s="152"/>
      <c r="AZ185" s="152"/>
    </row>
    <row r="186" spans="1:52" x14ac:dyDescent="0.35">
      <c r="A186" s="150">
        <v>181</v>
      </c>
      <c r="B186" s="151" t="s">
        <v>913</v>
      </c>
      <c r="C186" s="152"/>
      <c r="D186" s="152"/>
      <c r="E186" s="152"/>
      <c r="F186" s="152"/>
      <c r="G186" s="153"/>
      <c r="H186" s="152"/>
      <c r="I186" s="152"/>
      <c r="J186" s="152"/>
      <c r="K186" s="152"/>
      <c r="L186" s="152"/>
      <c r="M186" s="152"/>
      <c r="N186" s="152"/>
      <c r="O186" s="154"/>
      <c r="P186" s="154"/>
      <c r="Q186" s="154"/>
      <c r="R186" s="154"/>
      <c r="S186" s="154"/>
      <c r="T186" s="154"/>
      <c r="U186" s="152"/>
      <c r="V186" s="152"/>
      <c r="W186" s="152"/>
      <c r="X186" s="152"/>
      <c r="Y186" s="152"/>
      <c r="Z186" s="152"/>
      <c r="AA186" s="152"/>
      <c r="AB186" s="152"/>
      <c r="AC186" s="152"/>
      <c r="AD186" s="152"/>
      <c r="AE186" s="152"/>
      <c r="AF186" s="155"/>
      <c r="AG186" s="152"/>
      <c r="AH186" s="152"/>
      <c r="AI186" s="152"/>
      <c r="AJ186" s="152"/>
      <c r="AK186" s="152"/>
      <c r="AL186" s="152"/>
      <c r="AM186" s="152"/>
      <c r="AN186" s="152"/>
      <c r="AO186" s="152"/>
      <c r="AP186" s="152"/>
      <c r="AQ186" s="152"/>
      <c r="AR186" s="152"/>
      <c r="AS186" s="152"/>
      <c r="AT186" s="152"/>
      <c r="AU186" s="152"/>
      <c r="AV186" s="152"/>
      <c r="AW186" s="152"/>
      <c r="AX186" s="152"/>
      <c r="AY186" s="152"/>
      <c r="AZ186" s="152"/>
    </row>
    <row r="187" spans="1:52" x14ac:dyDescent="0.35">
      <c r="A187" s="150">
        <v>182</v>
      </c>
      <c r="B187" s="151" t="s">
        <v>913</v>
      </c>
      <c r="C187" s="152"/>
      <c r="D187" s="152"/>
      <c r="E187" s="152"/>
      <c r="F187" s="152"/>
      <c r="G187" s="153"/>
      <c r="H187" s="152"/>
      <c r="I187" s="152"/>
      <c r="J187" s="152"/>
      <c r="K187" s="152"/>
      <c r="L187" s="152"/>
      <c r="M187" s="152"/>
      <c r="N187" s="152"/>
      <c r="O187" s="154"/>
      <c r="P187" s="154"/>
      <c r="Q187" s="154"/>
      <c r="R187" s="154"/>
      <c r="S187" s="154"/>
      <c r="T187" s="154"/>
      <c r="U187" s="152"/>
      <c r="V187" s="152"/>
      <c r="W187" s="152"/>
      <c r="X187" s="152"/>
      <c r="Y187" s="152"/>
      <c r="Z187" s="152"/>
      <c r="AA187" s="152"/>
      <c r="AB187" s="152"/>
      <c r="AC187" s="152"/>
      <c r="AD187" s="152"/>
      <c r="AE187" s="152"/>
      <c r="AF187" s="155"/>
      <c r="AG187" s="152"/>
      <c r="AH187" s="152"/>
      <c r="AI187" s="152"/>
      <c r="AJ187" s="152"/>
      <c r="AK187" s="152"/>
      <c r="AL187" s="152"/>
      <c r="AM187" s="152"/>
      <c r="AN187" s="152"/>
      <c r="AO187" s="152"/>
      <c r="AP187" s="152"/>
      <c r="AQ187" s="152"/>
      <c r="AR187" s="152"/>
      <c r="AS187" s="152"/>
      <c r="AT187" s="152"/>
      <c r="AU187" s="152"/>
      <c r="AV187" s="152"/>
      <c r="AW187" s="152"/>
      <c r="AX187" s="152"/>
      <c r="AY187" s="152"/>
      <c r="AZ187" s="152"/>
    </row>
    <row r="188" spans="1:52" x14ac:dyDescent="0.35">
      <c r="A188" s="150">
        <v>183</v>
      </c>
      <c r="B188" s="151" t="s">
        <v>913</v>
      </c>
      <c r="C188" s="152"/>
      <c r="D188" s="152"/>
      <c r="E188" s="152"/>
      <c r="F188" s="152"/>
      <c r="G188" s="153"/>
      <c r="H188" s="152"/>
      <c r="I188" s="152"/>
      <c r="J188" s="152"/>
      <c r="K188" s="152"/>
      <c r="L188" s="152"/>
      <c r="M188" s="152"/>
      <c r="N188" s="152"/>
      <c r="O188" s="154"/>
      <c r="P188" s="154"/>
      <c r="Q188" s="154"/>
      <c r="R188" s="154"/>
      <c r="S188" s="154"/>
      <c r="T188" s="154"/>
      <c r="U188" s="152"/>
      <c r="V188" s="152"/>
      <c r="W188" s="152"/>
      <c r="X188" s="152"/>
      <c r="Y188" s="152"/>
      <c r="Z188" s="152"/>
      <c r="AA188" s="152"/>
      <c r="AB188" s="152"/>
      <c r="AC188" s="152"/>
      <c r="AD188" s="152"/>
      <c r="AE188" s="152"/>
      <c r="AF188" s="155"/>
      <c r="AG188" s="152"/>
      <c r="AH188" s="152"/>
      <c r="AI188" s="152"/>
      <c r="AJ188" s="152"/>
      <c r="AK188" s="152"/>
      <c r="AL188" s="152"/>
      <c r="AM188" s="152"/>
      <c r="AN188" s="152"/>
      <c r="AO188" s="152"/>
      <c r="AP188" s="152"/>
      <c r="AQ188" s="152"/>
      <c r="AR188" s="152"/>
      <c r="AS188" s="152"/>
      <c r="AT188" s="152"/>
      <c r="AU188" s="152"/>
      <c r="AV188" s="152"/>
      <c r="AW188" s="152"/>
      <c r="AX188" s="152"/>
      <c r="AY188" s="152"/>
      <c r="AZ188" s="152"/>
    </row>
    <row r="189" spans="1:52" x14ac:dyDescent="0.35">
      <c r="A189" s="150">
        <v>184</v>
      </c>
      <c r="B189" s="151" t="s">
        <v>913</v>
      </c>
      <c r="C189" s="152"/>
      <c r="D189" s="152"/>
      <c r="E189" s="152"/>
      <c r="F189" s="152"/>
      <c r="G189" s="153"/>
      <c r="H189" s="152"/>
      <c r="I189" s="152"/>
      <c r="J189" s="152"/>
      <c r="K189" s="152"/>
      <c r="L189" s="152"/>
      <c r="M189" s="152"/>
      <c r="N189" s="152"/>
      <c r="O189" s="154"/>
      <c r="P189" s="154"/>
      <c r="Q189" s="154"/>
      <c r="R189" s="154"/>
      <c r="S189" s="154"/>
      <c r="T189" s="154"/>
      <c r="U189" s="152"/>
      <c r="V189" s="152"/>
      <c r="W189" s="152"/>
      <c r="X189" s="152"/>
      <c r="Y189" s="152"/>
      <c r="Z189" s="152"/>
      <c r="AA189" s="152"/>
      <c r="AB189" s="152"/>
      <c r="AC189" s="152"/>
      <c r="AD189" s="152"/>
      <c r="AE189" s="152"/>
      <c r="AF189" s="155"/>
      <c r="AG189" s="152"/>
      <c r="AH189" s="152"/>
      <c r="AI189" s="152"/>
      <c r="AJ189" s="152"/>
      <c r="AK189" s="152"/>
      <c r="AL189" s="152"/>
      <c r="AM189" s="152"/>
      <c r="AN189" s="152"/>
      <c r="AO189" s="152"/>
      <c r="AP189" s="152"/>
      <c r="AQ189" s="152"/>
      <c r="AR189" s="152"/>
      <c r="AS189" s="152"/>
      <c r="AT189" s="152"/>
      <c r="AU189" s="152"/>
      <c r="AV189" s="152"/>
      <c r="AW189" s="152"/>
      <c r="AX189" s="152"/>
      <c r="AY189" s="152"/>
      <c r="AZ189" s="152"/>
    </row>
    <row r="190" spans="1:52" x14ac:dyDescent="0.35">
      <c r="A190" s="150">
        <v>185</v>
      </c>
      <c r="B190" s="151" t="s">
        <v>913</v>
      </c>
      <c r="C190" s="152"/>
      <c r="D190" s="152"/>
      <c r="E190" s="152"/>
      <c r="F190" s="152"/>
      <c r="G190" s="153"/>
      <c r="H190" s="152"/>
      <c r="I190" s="152"/>
      <c r="J190" s="152"/>
      <c r="K190" s="152"/>
      <c r="L190" s="152"/>
      <c r="M190" s="152"/>
      <c r="N190" s="152"/>
      <c r="O190" s="154"/>
      <c r="P190" s="154"/>
      <c r="Q190" s="154"/>
      <c r="R190" s="154"/>
      <c r="S190" s="154"/>
      <c r="T190" s="154"/>
      <c r="U190" s="152"/>
      <c r="V190" s="152"/>
      <c r="W190" s="152"/>
      <c r="X190" s="152"/>
      <c r="Y190" s="152"/>
      <c r="Z190" s="152"/>
      <c r="AA190" s="152"/>
      <c r="AB190" s="152"/>
      <c r="AC190" s="152"/>
      <c r="AD190" s="152"/>
      <c r="AE190" s="152"/>
      <c r="AF190" s="155"/>
      <c r="AG190" s="152"/>
      <c r="AH190" s="152"/>
      <c r="AI190" s="152"/>
      <c r="AJ190" s="152"/>
      <c r="AK190" s="152"/>
      <c r="AL190" s="152"/>
      <c r="AM190" s="152"/>
      <c r="AN190" s="152"/>
      <c r="AO190" s="152"/>
      <c r="AP190" s="152"/>
      <c r="AQ190" s="152"/>
      <c r="AR190" s="152"/>
      <c r="AS190" s="152"/>
      <c r="AT190" s="152"/>
      <c r="AU190" s="152"/>
      <c r="AV190" s="152"/>
      <c r="AW190" s="152"/>
      <c r="AX190" s="152"/>
      <c r="AY190" s="152"/>
      <c r="AZ190" s="152"/>
    </row>
    <row r="191" spans="1:52" x14ac:dyDescent="0.35">
      <c r="A191" s="150">
        <v>186</v>
      </c>
      <c r="B191" s="151" t="s">
        <v>913</v>
      </c>
      <c r="C191" s="152"/>
      <c r="D191" s="152"/>
      <c r="E191" s="152"/>
      <c r="F191" s="152"/>
      <c r="G191" s="153"/>
      <c r="H191" s="152"/>
      <c r="I191" s="152"/>
      <c r="J191" s="152"/>
      <c r="K191" s="152"/>
      <c r="L191" s="152"/>
      <c r="M191" s="152"/>
      <c r="N191" s="152"/>
      <c r="O191" s="154"/>
      <c r="P191" s="154"/>
      <c r="Q191" s="154"/>
      <c r="R191" s="154"/>
      <c r="S191" s="154"/>
      <c r="T191" s="154"/>
      <c r="U191" s="152"/>
      <c r="V191" s="152"/>
      <c r="W191" s="152"/>
      <c r="X191" s="152"/>
      <c r="Y191" s="152"/>
      <c r="Z191" s="152"/>
      <c r="AA191" s="152"/>
      <c r="AB191" s="152"/>
      <c r="AC191" s="152"/>
      <c r="AD191" s="152"/>
      <c r="AE191" s="152"/>
      <c r="AF191" s="155"/>
      <c r="AG191" s="152"/>
      <c r="AH191" s="152"/>
      <c r="AI191" s="152"/>
      <c r="AJ191" s="152"/>
      <c r="AK191" s="152"/>
      <c r="AL191" s="152"/>
      <c r="AM191" s="152"/>
      <c r="AN191" s="152"/>
      <c r="AO191" s="152"/>
      <c r="AP191" s="152"/>
      <c r="AQ191" s="152"/>
      <c r="AR191" s="152"/>
      <c r="AS191" s="152"/>
      <c r="AT191" s="152"/>
      <c r="AU191" s="152"/>
      <c r="AV191" s="152"/>
      <c r="AW191" s="152"/>
      <c r="AX191" s="152"/>
      <c r="AY191" s="152"/>
      <c r="AZ191" s="152"/>
    </row>
    <row r="192" spans="1:52" x14ac:dyDescent="0.35">
      <c r="A192" s="150">
        <v>187</v>
      </c>
      <c r="B192" s="151" t="s">
        <v>913</v>
      </c>
      <c r="C192" s="152"/>
      <c r="D192" s="152"/>
      <c r="E192" s="152"/>
      <c r="F192" s="152"/>
      <c r="G192" s="153"/>
      <c r="H192" s="152"/>
      <c r="I192" s="152"/>
      <c r="J192" s="152"/>
      <c r="K192" s="152"/>
      <c r="L192" s="152"/>
      <c r="M192" s="152"/>
      <c r="N192" s="152"/>
      <c r="O192" s="154"/>
      <c r="P192" s="154"/>
      <c r="Q192" s="154"/>
      <c r="R192" s="154"/>
      <c r="S192" s="154"/>
      <c r="T192" s="154"/>
      <c r="U192" s="152"/>
      <c r="V192" s="152"/>
      <c r="W192" s="152"/>
      <c r="X192" s="152"/>
      <c r="Y192" s="152"/>
      <c r="Z192" s="152"/>
      <c r="AA192" s="152"/>
      <c r="AB192" s="152"/>
      <c r="AC192" s="152"/>
      <c r="AD192" s="152"/>
      <c r="AE192" s="152"/>
      <c r="AF192" s="155"/>
      <c r="AG192" s="152"/>
      <c r="AH192" s="152"/>
      <c r="AI192" s="152"/>
      <c r="AJ192" s="152"/>
      <c r="AK192" s="152"/>
      <c r="AL192" s="152"/>
      <c r="AM192" s="152"/>
      <c r="AN192" s="152"/>
      <c r="AO192" s="152"/>
      <c r="AP192" s="152"/>
      <c r="AQ192" s="152"/>
      <c r="AR192" s="152"/>
      <c r="AS192" s="152"/>
      <c r="AT192" s="152"/>
      <c r="AU192" s="152"/>
      <c r="AV192" s="152"/>
      <c r="AW192" s="152"/>
      <c r="AX192" s="152"/>
      <c r="AY192" s="152"/>
      <c r="AZ192" s="152"/>
    </row>
    <row r="193" spans="1:52" x14ac:dyDescent="0.35">
      <c r="A193" s="150">
        <v>188</v>
      </c>
      <c r="B193" s="151" t="s">
        <v>913</v>
      </c>
      <c r="C193" s="152"/>
      <c r="D193" s="152"/>
      <c r="E193" s="152"/>
      <c r="F193" s="152"/>
      <c r="G193" s="153"/>
      <c r="H193" s="152"/>
      <c r="I193" s="152"/>
      <c r="J193" s="152"/>
      <c r="K193" s="152"/>
      <c r="L193" s="152"/>
      <c r="M193" s="152"/>
      <c r="N193" s="152"/>
      <c r="O193" s="154"/>
      <c r="P193" s="154"/>
      <c r="Q193" s="154"/>
      <c r="R193" s="154"/>
      <c r="S193" s="154"/>
      <c r="T193" s="154"/>
      <c r="U193" s="152"/>
      <c r="V193" s="152"/>
      <c r="W193" s="152"/>
      <c r="X193" s="152"/>
      <c r="Y193" s="152"/>
      <c r="Z193" s="152"/>
      <c r="AA193" s="152"/>
      <c r="AB193" s="152"/>
      <c r="AC193" s="152"/>
      <c r="AD193" s="152"/>
      <c r="AE193" s="152"/>
      <c r="AF193" s="155"/>
      <c r="AG193" s="152"/>
      <c r="AH193" s="152"/>
      <c r="AI193" s="152"/>
      <c r="AJ193" s="152"/>
      <c r="AK193" s="152"/>
      <c r="AL193" s="152"/>
      <c r="AM193" s="152"/>
      <c r="AN193" s="152"/>
      <c r="AO193" s="152"/>
      <c r="AP193" s="152"/>
      <c r="AQ193" s="152"/>
      <c r="AR193" s="152"/>
      <c r="AS193" s="152"/>
      <c r="AT193" s="152"/>
      <c r="AU193" s="152"/>
      <c r="AV193" s="152"/>
      <c r="AW193" s="152"/>
      <c r="AX193" s="152"/>
      <c r="AY193" s="152"/>
      <c r="AZ193" s="152"/>
    </row>
    <row r="194" spans="1:52" x14ac:dyDescent="0.35">
      <c r="A194" s="150">
        <v>189</v>
      </c>
      <c r="B194" s="151" t="s">
        <v>913</v>
      </c>
      <c r="C194" s="152"/>
      <c r="D194" s="152"/>
      <c r="E194" s="152"/>
      <c r="F194" s="152"/>
      <c r="G194" s="153"/>
      <c r="H194" s="152"/>
      <c r="I194" s="152"/>
      <c r="J194" s="152"/>
      <c r="K194" s="152"/>
      <c r="L194" s="152"/>
      <c r="M194" s="152"/>
      <c r="N194" s="152"/>
      <c r="O194" s="154"/>
      <c r="P194" s="154"/>
      <c r="Q194" s="154"/>
      <c r="R194" s="154"/>
      <c r="S194" s="154"/>
      <c r="T194" s="154"/>
      <c r="U194" s="152"/>
      <c r="V194" s="152"/>
      <c r="W194" s="152"/>
      <c r="X194" s="152"/>
      <c r="Y194" s="152"/>
      <c r="Z194" s="152"/>
      <c r="AA194" s="152"/>
      <c r="AB194" s="152"/>
      <c r="AC194" s="152"/>
      <c r="AD194" s="152"/>
      <c r="AE194" s="152"/>
      <c r="AF194" s="155"/>
      <c r="AG194" s="152"/>
      <c r="AH194" s="152"/>
      <c r="AI194" s="152"/>
      <c r="AJ194" s="152"/>
      <c r="AK194" s="152"/>
      <c r="AL194" s="152"/>
      <c r="AM194" s="152"/>
      <c r="AN194" s="152"/>
      <c r="AO194" s="152"/>
      <c r="AP194" s="152"/>
      <c r="AQ194" s="152"/>
      <c r="AR194" s="152"/>
      <c r="AS194" s="152"/>
      <c r="AT194" s="152"/>
      <c r="AU194" s="152"/>
      <c r="AV194" s="152"/>
      <c r="AW194" s="152"/>
      <c r="AX194" s="152"/>
      <c r="AY194" s="152"/>
      <c r="AZ194" s="152"/>
    </row>
    <row r="195" spans="1:52" x14ac:dyDescent="0.35">
      <c r="A195" s="150">
        <v>190</v>
      </c>
      <c r="B195" s="151" t="s">
        <v>913</v>
      </c>
      <c r="C195" s="152"/>
      <c r="D195" s="152"/>
      <c r="E195" s="152"/>
      <c r="F195" s="152"/>
      <c r="G195" s="153"/>
      <c r="H195" s="152"/>
      <c r="I195" s="152"/>
      <c r="J195" s="152"/>
      <c r="K195" s="152"/>
      <c r="L195" s="152"/>
      <c r="M195" s="152"/>
      <c r="N195" s="152"/>
      <c r="O195" s="154"/>
      <c r="P195" s="154"/>
      <c r="Q195" s="154"/>
      <c r="R195" s="154"/>
      <c r="S195" s="154"/>
      <c r="T195" s="154"/>
      <c r="U195" s="152"/>
      <c r="V195" s="152"/>
      <c r="W195" s="152"/>
      <c r="X195" s="152"/>
      <c r="Y195" s="152"/>
      <c r="Z195" s="152"/>
      <c r="AA195" s="152"/>
      <c r="AB195" s="152"/>
      <c r="AC195" s="152"/>
      <c r="AD195" s="152"/>
      <c r="AE195" s="152"/>
      <c r="AF195" s="155"/>
      <c r="AG195" s="152"/>
      <c r="AH195" s="152"/>
      <c r="AI195" s="152"/>
      <c r="AJ195" s="152"/>
      <c r="AK195" s="152"/>
      <c r="AL195" s="152"/>
      <c r="AM195" s="152"/>
      <c r="AN195" s="152"/>
      <c r="AO195" s="152"/>
      <c r="AP195" s="152"/>
      <c r="AQ195" s="152"/>
      <c r="AR195" s="152"/>
      <c r="AS195" s="152"/>
      <c r="AT195" s="152"/>
      <c r="AU195" s="152"/>
      <c r="AV195" s="152"/>
      <c r="AW195" s="152"/>
      <c r="AX195" s="152"/>
      <c r="AY195" s="152"/>
      <c r="AZ195" s="152"/>
    </row>
    <row r="196" spans="1:52" x14ac:dyDescent="0.35">
      <c r="A196" s="150">
        <v>191</v>
      </c>
      <c r="B196" s="151" t="s">
        <v>913</v>
      </c>
      <c r="C196" s="152"/>
      <c r="D196" s="152"/>
      <c r="E196" s="152"/>
      <c r="F196" s="152"/>
      <c r="G196" s="153"/>
      <c r="H196" s="152"/>
      <c r="I196" s="152"/>
      <c r="J196" s="152"/>
      <c r="K196" s="152"/>
      <c r="L196" s="152"/>
      <c r="M196" s="152"/>
      <c r="N196" s="152"/>
      <c r="O196" s="154"/>
      <c r="P196" s="154"/>
      <c r="Q196" s="154"/>
      <c r="R196" s="154"/>
      <c r="S196" s="154"/>
      <c r="T196" s="154"/>
      <c r="U196" s="152"/>
      <c r="V196" s="152"/>
      <c r="W196" s="152"/>
      <c r="X196" s="152"/>
      <c r="Y196" s="152"/>
      <c r="Z196" s="152"/>
      <c r="AA196" s="152"/>
      <c r="AB196" s="152"/>
      <c r="AC196" s="152"/>
      <c r="AD196" s="152"/>
      <c r="AE196" s="152"/>
      <c r="AF196" s="155"/>
      <c r="AG196" s="152"/>
      <c r="AH196" s="152"/>
      <c r="AI196" s="152"/>
      <c r="AJ196" s="152"/>
      <c r="AK196" s="152"/>
      <c r="AL196" s="152"/>
      <c r="AM196" s="152"/>
      <c r="AN196" s="152"/>
      <c r="AO196" s="152"/>
      <c r="AP196" s="152"/>
      <c r="AQ196" s="152"/>
      <c r="AR196" s="152"/>
      <c r="AS196" s="152"/>
      <c r="AT196" s="152"/>
      <c r="AU196" s="152"/>
      <c r="AV196" s="152"/>
      <c r="AW196" s="152"/>
      <c r="AX196" s="152"/>
      <c r="AY196" s="152"/>
      <c r="AZ196" s="152"/>
    </row>
    <row r="197" spans="1:52" x14ac:dyDescent="0.35">
      <c r="A197" s="150">
        <v>192</v>
      </c>
      <c r="B197" s="151" t="s">
        <v>913</v>
      </c>
      <c r="C197" s="152"/>
      <c r="D197" s="152"/>
      <c r="E197" s="152"/>
      <c r="F197" s="152"/>
      <c r="G197" s="153"/>
      <c r="H197" s="152"/>
      <c r="I197" s="152"/>
      <c r="J197" s="152"/>
      <c r="K197" s="152"/>
      <c r="L197" s="152"/>
      <c r="M197" s="152"/>
      <c r="N197" s="152"/>
      <c r="O197" s="154"/>
      <c r="P197" s="154"/>
      <c r="Q197" s="154"/>
      <c r="R197" s="154"/>
      <c r="S197" s="154"/>
      <c r="T197" s="154"/>
      <c r="U197" s="152"/>
      <c r="V197" s="152"/>
      <c r="W197" s="152"/>
      <c r="X197" s="152"/>
      <c r="Y197" s="152"/>
      <c r="Z197" s="152"/>
      <c r="AA197" s="152"/>
      <c r="AB197" s="152"/>
      <c r="AC197" s="152"/>
      <c r="AD197" s="152"/>
      <c r="AE197" s="152"/>
      <c r="AF197" s="155"/>
      <c r="AG197" s="152"/>
      <c r="AH197" s="152"/>
      <c r="AI197" s="152"/>
      <c r="AJ197" s="152"/>
      <c r="AK197" s="152"/>
      <c r="AL197" s="152"/>
      <c r="AM197" s="152"/>
      <c r="AN197" s="152"/>
      <c r="AO197" s="152"/>
      <c r="AP197" s="152"/>
      <c r="AQ197" s="152"/>
      <c r="AR197" s="152"/>
      <c r="AS197" s="152"/>
      <c r="AT197" s="152"/>
      <c r="AU197" s="152"/>
      <c r="AV197" s="152"/>
      <c r="AW197" s="152"/>
      <c r="AX197" s="152"/>
      <c r="AY197" s="152"/>
      <c r="AZ197" s="152"/>
    </row>
    <row r="198" spans="1:52" x14ac:dyDescent="0.35">
      <c r="A198" s="150">
        <v>193</v>
      </c>
      <c r="B198" s="151" t="s">
        <v>913</v>
      </c>
      <c r="C198" s="152"/>
      <c r="D198" s="152"/>
      <c r="E198" s="152"/>
      <c r="F198" s="152"/>
      <c r="G198" s="153"/>
      <c r="H198" s="152"/>
      <c r="I198" s="152"/>
      <c r="J198" s="152"/>
      <c r="K198" s="152"/>
      <c r="L198" s="152"/>
      <c r="M198" s="152"/>
      <c r="N198" s="152"/>
      <c r="O198" s="154"/>
      <c r="P198" s="154"/>
      <c r="Q198" s="154"/>
      <c r="R198" s="154"/>
      <c r="S198" s="154"/>
      <c r="T198" s="154"/>
      <c r="U198" s="152"/>
      <c r="V198" s="152"/>
      <c r="W198" s="152"/>
      <c r="X198" s="152"/>
      <c r="Y198" s="152"/>
      <c r="Z198" s="152"/>
      <c r="AA198" s="152"/>
      <c r="AB198" s="152"/>
      <c r="AC198" s="152"/>
      <c r="AD198" s="152"/>
      <c r="AE198" s="152"/>
      <c r="AF198" s="155"/>
      <c r="AG198" s="152"/>
      <c r="AH198" s="152"/>
      <c r="AI198" s="152"/>
      <c r="AJ198" s="152"/>
      <c r="AK198" s="152"/>
      <c r="AL198" s="152"/>
      <c r="AM198" s="152"/>
      <c r="AN198" s="152"/>
      <c r="AO198" s="152"/>
      <c r="AP198" s="152"/>
      <c r="AQ198" s="152"/>
      <c r="AR198" s="152"/>
      <c r="AS198" s="152"/>
      <c r="AT198" s="152"/>
      <c r="AU198" s="152"/>
      <c r="AV198" s="152"/>
      <c r="AW198" s="152"/>
      <c r="AX198" s="152"/>
      <c r="AY198" s="152"/>
      <c r="AZ198" s="152"/>
    </row>
    <row r="199" spans="1:52" x14ac:dyDescent="0.35">
      <c r="A199" s="150">
        <v>194</v>
      </c>
      <c r="B199" s="151" t="s">
        <v>913</v>
      </c>
      <c r="C199" s="152"/>
      <c r="D199" s="152"/>
      <c r="E199" s="152"/>
      <c r="F199" s="152"/>
      <c r="G199" s="153"/>
      <c r="H199" s="152"/>
      <c r="I199" s="152"/>
      <c r="J199" s="152"/>
      <c r="K199" s="152"/>
      <c r="L199" s="152"/>
      <c r="M199" s="152"/>
      <c r="N199" s="152"/>
      <c r="O199" s="154"/>
      <c r="P199" s="154"/>
      <c r="Q199" s="154"/>
      <c r="R199" s="154"/>
      <c r="S199" s="154"/>
      <c r="T199" s="154"/>
      <c r="U199" s="152"/>
      <c r="V199" s="152"/>
      <c r="W199" s="152"/>
      <c r="X199" s="152"/>
      <c r="Y199" s="152"/>
      <c r="Z199" s="152"/>
      <c r="AA199" s="152"/>
      <c r="AB199" s="152"/>
      <c r="AC199" s="152"/>
      <c r="AD199" s="152"/>
      <c r="AE199" s="152"/>
      <c r="AF199" s="155"/>
      <c r="AG199" s="152"/>
      <c r="AH199" s="152"/>
      <c r="AI199" s="152"/>
      <c r="AJ199" s="152"/>
      <c r="AK199" s="152"/>
      <c r="AL199" s="152"/>
      <c r="AM199" s="152"/>
      <c r="AN199" s="152"/>
      <c r="AO199" s="152"/>
      <c r="AP199" s="152"/>
      <c r="AQ199" s="152"/>
      <c r="AR199" s="152"/>
      <c r="AS199" s="152"/>
      <c r="AT199" s="152"/>
      <c r="AU199" s="152"/>
      <c r="AV199" s="152"/>
      <c r="AW199" s="152"/>
      <c r="AX199" s="152"/>
      <c r="AY199" s="152"/>
      <c r="AZ199" s="152"/>
    </row>
    <row r="200" spans="1:52" x14ac:dyDescent="0.35">
      <c r="A200" s="150">
        <v>195</v>
      </c>
      <c r="B200" s="151" t="s">
        <v>913</v>
      </c>
      <c r="C200" s="152"/>
      <c r="D200" s="152"/>
      <c r="E200" s="152"/>
      <c r="F200" s="152"/>
      <c r="G200" s="153"/>
      <c r="H200" s="152"/>
      <c r="I200" s="152"/>
      <c r="J200" s="152"/>
      <c r="K200" s="152"/>
      <c r="L200" s="152"/>
      <c r="M200" s="152"/>
      <c r="N200" s="152"/>
      <c r="O200" s="154"/>
      <c r="P200" s="154"/>
      <c r="Q200" s="154"/>
      <c r="R200" s="154"/>
      <c r="S200" s="154"/>
      <c r="T200" s="154"/>
      <c r="U200" s="152"/>
      <c r="V200" s="152"/>
      <c r="W200" s="152"/>
      <c r="X200" s="152"/>
      <c r="Y200" s="152"/>
      <c r="Z200" s="152"/>
      <c r="AA200" s="152"/>
      <c r="AB200" s="152"/>
      <c r="AC200" s="152"/>
      <c r="AD200" s="152"/>
      <c r="AE200" s="152"/>
      <c r="AF200" s="155"/>
      <c r="AG200" s="152"/>
      <c r="AH200" s="152"/>
      <c r="AI200" s="152"/>
      <c r="AJ200" s="152"/>
      <c r="AK200" s="152"/>
      <c r="AL200" s="152"/>
      <c r="AM200" s="152"/>
      <c r="AN200" s="152"/>
      <c r="AO200" s="152"/>
      <c r="AP200" s="152"/>
      <c r="AQ200" s="152"/>
      <c r="AR200" s="152"/>
      <c r="AS200" s="152"/>
      <c r="AT200" s="152"/>
      <c r="AU200" s="152"/>
      <c r="AV200" s="152"/>
      <c r="AW200" s="152"/>
      <c r="AX200" s="152"/>
      <c r="AY200" s="152"/>
      <c r="AZ200" s="152"/>
    </row>
    <row r="201" spans="1:52" x14ac:dyDescent="0.35">
      <c r="A201" s="150">
        <v>196</v>
      </c>
      <c r="B201" s="151" t="s">
        <v>913</v>
      </c>
      <c r="C201" s="152"/>
      <c r="D201" s="152"/>
      <c r="E201" s="152"/>
      <c r="F201" s="152"/>
      <c r="G201" s="153"/>
      <c r="H201" s="152"/>
      <c r="I201" s="152"/>
      <c r="J201" s="152"/>
      <c r="K201" s="152"/>
      <c r="L201" s="152"/>
      <c r="M201" s="152"/>
      <c r="N201" s="152"/>
      <c r="O201" s="154"/>
      <c r="P201" s="154"/>
      <c r="Q201" s="154"/>
      <c r="R201" s="154"/>
      <c r="S201" s="154"/>
      <c r="T201" s="154"/>
      <c r="U201" s="152"/>
      <c r="V201" s="152"/>
      <c r="W201" s="152"/>
      <c r="X201" s="152"/>
      <c r="Y201" s="152"/>
      <c r="Z201" s="152"/>
      <c r="AA201" s="152"/>
      <c r="AB201" s="152"/>
      <c r="AC201" s="152"/>
      <c r="AD201" s="152"/>
      <c r="AE201" s="152"/>
      <c r="AF201" s="155"/>
      <c r="AG201" s="152"/>
      <c r="AH201" s="152"/>
      <c r="AI201" s="152"/>
      <c r="AJ201" s="152"/>
      <c r="AK201" s="152"/>
      <c r="AL201" s="152"/>
      <c r="AM201" s="152"/>
      <c r="AN201" s="152"/>
      <c r="AO201" s="152"/>
      <c r="AP201" s="152"/>
      <c r="AQ201" s="152"/>
      <c r="AR201" s="152"/>
      <c r="AS201" s="152"/>
      <c r="AT201" s="152"/>
      <c r="AU201" s="152"/>
      <c r="AV201" s="152"/>
      <c r="AW201" s="152"/>
      <c r="AX201" s="152"/>
      <c r="AY201" s="152"/>
      <c r="AZ201" s="152"/>
    </row>
    <row r="202" spans="1:52" x14ac:dyDescent="0.35">
      <c r="A202" s="150">
        <v>197</v>
      </c>
      <c r="B202" s="151" t="s">
        <v>913</v>
      </c>
      <c r="C202" s="152"/>
      <c r="D202" s="152"/>
      <c r="E202" s="152"/>
      <c r="F202" s="152"/>
      <c r="G202" s="153"/>
      <c r="H202" s="152"/>
      <c r="I202" s="152"/>
      <c r="J202" s="152"/>
      <c r="K202" s="152"/>
      <c r="L202" s="152"/>
      <c r="M202" s="152"/>
      <c r="N202" s="152"/>
      <c r="O202" s="154"/>
      <c r="P202" s="154"/>
      <c r="Q202" s="154"/>
      <c r="R202" s="154"/>
      <c r="S202" s="154"/>
      <c r="T202" s="154"/>
      <c r="U202" s="152"/>
      <c r="V202" s="152"/>
      <c r="W202" s="152"/>
      <c r="X202" s="152"/>
      <c r="Y202" s="152"/>
      <c r="Z202" s="152"/>
      <c r="AA202" s="152"/>
      <c r="AB202" s="152"/>
      <c r="AC202" s="152"/>
      <c r="AD202" s="152"/>
      <c r="AE202" s="152"/>
      <c r="AF202" s="155"/>
      <c r="AG202" s="152"/>
      <c r="AH202" s="152"/>
      <c r="AI202" s="152"/>
      <c r="AJ202" s="152"/>
      <c r="AK202" s="152"/>
      <c r="AL202" s="152"/>
      <c r="AM202" s="152"/>
      <c r="AN202" s="152"/>
      <c r="AO202" s="152"/>
      <c r="AP202" s="152"/>
      <c r="AQ202" s="152"/>
      <c r="AR202" s="152"/>
      <c r="AS202" s="152"/>
      <c r="AT202" s="152"/>
      <c r="AU202" s="152"/>
      <c r="AV202" s="152"/>
      <c r="AW202" s="152"/>
      <c r="AX202" s="152"/>
      <c r="AY202" s="152"/>
      <c r="AZ202" s="152"/>
    </row>
    <row r="203" spans="1:52" x14ac:dyDescent="0.35">
      <c r="A203" s="150">
        <v>198</v>
      </c>
      <c r="B203" s="151" t="s">
        <v>913</v>
      </c>
      <c r="C203" s="152"/>
      <c r="D203" s="152"/>
      <c r="E203" s="152"/>
      <c r="F203" s="152"/>
      <c r="G203" s="153"/>
      <c r="H203" s="152"/>
      <c r="I203" s="152"/>
      <c r="J203" s="152"/>
      <c r="K203" s="152"/>
      <c r="L203" s="152"/>
      <c r="M203" s="152"/>
      <c r="N203" s="152"/>
      <c r="O203" s="154"/>
      <c r="P203" s="154"/>
      <c r="Q203" s="154"/>
      <c r="R203" s="154"/>
      <c r="S203" s="154"/>
      <c r="T203" s="154"/>
      <c r="U203" s="152"/>
      <c r="V203" s="152"/>
      <c r="W203" s="152"/>
      <c r="X203" s="152"/>
      <c r="Y203" s="152"/>
      <c r="Z203" s="152"/>
      <c r="AA203" s="152"/>
      <c r="AB203" s="152"/>
      <c r="AC203" s="152"/>
      <c r="AD203" s="152"/>
      <c r="AE203" s="152"/>
      <c r="AF203" s="155"/>
      <c r="AG203" s="152"/>
      <c r="AH203" s="152"/>
      <c r="AI203" s="152"/>
      <c r="AJ203" s="152"/>
      <c r="AK203" s="152"/>
      <c r="AL203" s="152"/>
      <c r="AM203" s="152"/>
      <c r="AN203" s="152"/>
      <c r="AO203" s="152"/>
      <c r="AP203" s="152"/>
      <c r="AQ203" s="152"/>
      <c r="AR203" s="152"/>
      <c r="AS203" s="152"/>
      <c r="AT203" s="152"/>
      <c r="AU203" s="152"/>
      <c r="AV203" s="152"/>
      <c r="AW203" s="152"/>
      <c r="AX203" s="152"/>
      <c r="AY203" s="152"/>
      <c r="AZ203" s="152"/>
    </row>
    <row r="204" spans="1:52" x14ac:dyDescent="0.35">
      <c r="A204" s="150">
        <v>199</v>
      </c>
      <c r="B204" s="151" t="s">
        <v>913</v>
      </c>
      <c r="C204" s="152"/>
      <c r="D204" s="152"/>
      <c r="E204" s="152"/>
      <c r="F204" s="152"/>
      <c r="G204" s="153"/>
      <c r="H204" s="152"/>
      <c r="I204" s="152"/>
      <c r="J204" s="152"/>
      <c r="K204" s="152"/>
      <c r="L204" s="152"/>
      <c r="M204" s="152"/>
      <c r="N204" s="152"/>
      <c r="O204" s="154"/>
      <c r="P204" s="154"/>
      <c r="Q204" s="154"/>
      <c r="R204" s="154"/>
      <c r="S204" s="154"/>
      <c r="T204" s="154"/>
      <c r="U204" s="152"/>
      <c r="V204" s="152"/>
      <c r="W204" s="152"/>
      <c r="X204" s="152"/>
      <c r="Y204" s="152"/>
      <c r="Z204" s="152"/>
      <c r="AA204" s="152"/>
      <c r="AB204" s="152"/>
      <c r="AC204" s="152"/>
      <c r="AD204" s="152"/>
      <c r="AE204" s="152"/>
      <c r="AF204" s="155"/>
      <c r="AG204" s="152"/>
      <c r="AH204" s="152"/>
      <c r="AI204" s="152"/>
      <c r="AJ204" s="152"/>
      <c r="AK204" s="152"/>
      <c r="AL204" s="152"/>
      <c r="AM204" s="152"/>
      <c r="AN204" s="152"/>
      <c r="AO204" s="152"/>
      <c r="AP204" s="152"/>
      <c r="AQ204" s="152"/>
      <c r="AR204" s="152"/>
      <c r="AS204" s="152"/>
      <c r="AT204" s="152"/>
      <c r="AU204" s="152"/>
      <c r="AV204" s="152"/>
      <c r="AW204" s="152"/>
      <c r="AX204" s="152"/>
      <c r="AY204" s="152"/>
      <c r="AZ204" s="152"/>
    </row>
    <row r="205" spans="1:52" x14ac:dyDescent="0.35">
      <c r="A205" s="150">
        <v>200</v>
      </c>
      <c r="B205" s="151" t="s">
        <v>913</v>
      </c>
      <c r="C205" s="152"/>
      <c r="D205" s="152"/>
      <c r="E205" s="152"/>
      <c r="F205" s="152"/>
      <c r="G205" s="153"/>
      <c r="H205" s="152"/>
      <c r="I205" s="152"/>
      <c r="J205" s="152"/>
      <c r="K205" s="152"/>
      <c r="L205" s="152"/>
      <c r="M205" s="152"/>
      <c r="N205" s="152"/>
      <c r="O205" s="154"/>
      <c r="P205" s="154"/>
      <c r="Q205" s="154"/>
      <c r="R205" s="154"/>
      <c r="S205" s="154"/>
      <c r="T205" s="154"/>
      <c r="U205" s="152"/>
      <c r="V205" s="152"/>
      <c r="W205" s="152"/>
      <c r="X205" s="152"/>
      <c r="Y205" s="152"/>
      <c r="Z205" s="152"/>
      <c r="AA205" s="152"/>
      <c r="AB205" s="152"/>
      <c r="AC205" s="152"/>
      <c r="AD205" s="152"/>
      <c r="AE205" s="152"/>
      <c r="AF205" s="155"/>
      <c r="AG205" s="152"/>
      <c r="AH205" s="152"/>
      <c r="AI205" s="152"/>
      <c r="AJ205" s="152"/>
      <c r="AK205" s="152"/>
      <c r="AL205" s="152"/>
      <c r="AM205" s="152"/>
      <c r="AN205" s="152"/>
      <c r="AO205" s="152"/>
      <c r="AP205" s="152"/>
      <c r="AQ205" s="152"/>
      <c r="AR205" s="152"/>
      <c r="AS205" s="152"/>
      <c r="AT205" s="152"/>
      <c r="AU205" s="152"/>
      <c r="AV205" s="152"/>
      <c r="AW205" s="152"/>
      <c r="AX205" s="152"/>
      <c r="AY205" s="152"/>
      <c r="AZ205" s="152"/>
    </row>
    <row r="206" spans="1:52" x14ac:dyDescent="0.35">
      <c r="A206" s="150">
        <v>201</v>
      </c>
      <c r="B206" s="151" t="s">
        <v>913</v>
      </c>
      <c r="C206" s="152"/>
      <c r="D206" s="152"/>
      <c r="E206" s="152"/>
      <c r="F206" s="152"/>
      <c r="G206" s="153"/>
      <c r="H206" s="152"/>
      <c r="I206" s="152"/>
      <c r="J206" s="152"/>
      <c r="K206" s="152"/>
      <c r="L206" s="152"/>
      <c r="M206" s="152"/>
      <c r="N206" s="152"/>
      <c r="O206" s="154"/>
      <c r="P206" s="154"/>
      <c r="Q206" s="154"/>
      <c r="R206" s="154"/>
      <c r="S206" s="154"/>
      <c r="T206" s="154"/>
      <c r="U206" s="152"/>
      <c r="V206" s="152"/>
      <c r="W206" s="152"/>
      <c r="X206" s="152"/>
      <c r="Y206" s="152"/>
      <c r="Z206" s="152"/>
      <c r="AA206" s="152"/>
      <c r="AB206" s="152"/>
      <c r="AC206" s="152"/>
      <c r="AD206" s="152"/>
      <c r="AE206" s="152"/>
      <c r="AF206" s="155"/>
      <c r="AG206" s="152"/>
      <c r="AH206" s="152"/>
      <c r="AI206" s="152"/>
      <c r="AJ206" s="152"/>
      <c r="AK206" s="152"/>
      <c r="AL206" s="152"/>
      <c r="AM206" s="152"/>
      <c r="AN206" s="152"/>
      <c r="AO206" s="152"/>
      <c r="AP206" s="152"/>
      <c r="AQ206" s="152"/>
      <c r="AR206" s="152"/>
      <c r="AS206" s="152"/>
      <c r="AT206" s="152"/>
      <c r="AU206" s="152"/>
      <c r="AV206" s="152"/>
      <c r="AW206" s="152"/>
      <c r="AX206" s="152"/>
      <c r="AY206" s="152"/>
      <c r="AZ206" s="152"/>
    </row>
    <row r="207" spans="1:52" x14ac:dyDescent="0.35">
      <c r="A207" s="150">
        <v>202</v>
      </c>
      <c r="B207" s="151" t="s">
        <v>913</v>
      </c>
      <c r="C207" s="152"/>
      <c r="D207" s="152"/>
      <c r="E207" s="152"/>
      <c r="F207" s="152"/>
      <c r="G207" s="153"/>
      <c r="H207" s="152"/>
      <c r="I207" s="152"/>
      <c r="J207" s="152"/>
      <c r="K207" s="152"/>
      <c r="L207" s="152"/>
      <c r="M207" s="152"/>
      <c r="N207" s="152"/>
      <c r="O207" s="154"/>
      <c r="P207" s="154"/>
      <c r="Q207" s="154"/>
      <c r="R207" s="154"/>
      <c r="S207" s="154"/>
      <c r="T207" s="154"/>
      <c r="U207" s="152"/>
      <c r="V207" s="152"/>
      <c r="W207" s="152"/>
      <c r="X207" s="152"/>
      <c r="Y207" s="152"/>
      <c r="Z207" s="152"/>
      <c r="AA207" s="152"/>
      <c r="AB207" s="152"/>
      <c r="AC207" s="152"/>
      <c r="AD207" s="152"/>
      <c r="AE207" s="152"/>
      <c r="AF207" s="155"/>
      <c r="AG207" s="152"/>
      <c r="AH207" s="152"/>
      <c r="AI207" s="152"/>
      <c r="AJ207" s="152"/>
      <c r="AK207" s="152"/>
      <c r="AL207" s="152"/>
      <c r="AM207" s="152"/>
      <c r="AN207" s="152"/>
      <c r="AO207" s="152"/>
      <c r="AP207" s="152"/>
      <c r="AQ207" s="152"/>
      <c r="AR207" s="152"/>
      <c r="AS207" s="152"/>
      <c r="AT207" s="152"/>
      <c r="AU207" s="152"/>
      <c r="AV207" s="152"/>
      <c r="AW207" s="152"/>
      <c r="AX207" s="152"/>
      <c r="AY207" s="152"/>
      <c r="AZ207" s="152"/>
    </row>
    <row r="208" spans="1:52" x14ac:dyDescent="0.35">
      <c r="A208" s="150">
        <v>203</v>
      </c>
      <c r="B208" s="151" t="s">
        <v>913</v>
      </c>
      <c r="C208" s="152"/>
      <c r="D208" s="152"/>
      <c r="E208" s="152"/>
      <c r="F208" s="152"/>
      <c r="G208" s="153"/>
      <c r="H208" s="152"/>
      <c r="I208" s="152"/>
      <c r="J208" s="152"/>
      <c r="K208" s="152"/>
      <c r="L208" s="152"/>
      <c r="M208" s="152"/>
      <c r="N208" s="152"/>
      <c r="O208" s="154"/>
      <c r="P208" s="154"/>
      <c r="Q208" s="154"/>
      <c r="R208" s="154"/>
      <c r="S208" s="154"/>
      <c r="T208" s="154"/>
      <c r="U208" s="152"/>
      <c r="V208" s="152"/>
      <c r="W208" s="152"/>
      <c r="X208" s="152"/>
      <c r="Y208" s="152"/>
      <c r="Z208" s="152"/>
      <c r="AA208" s="152"/>
      <c r="AB208" s="152"/>
      <c r="AC208" s="152"/>
      <c r="AD208" s="152"/>
      <c r="AE208" s="152"/>
      <c r="AF208" s="155"/>
      <c r="AG208" s="152"/>
      <c r="AH208" s="152"/>
      <c r="AI208" s="152"/>
      <c r="AJ208" s="152"/>
      <c r="AK208" s="152"/>
      <c r="AL208" s="152"/>
      <c r="AM208" s="152"/>
      <c r="AN208" s="152"/>
      <c r="AO208" s="152"/>
      <c r="AP208" s="152"/>
      <c r="AQ208" s="152"/>
      <c r="AR208" s="152"/>
      <c r="AS208" s="152"/>
      <c r="AT208" s="152"/>
      <c r="AU208" s="152"/>
      <c r="AV208" s="152"/>
      <c r="AW208" s="152"/>
      <c r="AX208" s="152"/>
      <c r="AY208" s="152"/>
      <c r="AZ208" s="152"/>
    </row>
    <row r="209" spans="1:52" x14ac:dyDescent="0.35">
      <c r="A209" s="150">
        <v>204</v>
      </c>
      <c r="B209" s="151" t="s">
        <v>913</v>
      </c>
      <c r="C209" s="152"/>
      <c r="D209" s="152"/>
      <c r="E209" s="152"/>
      <c r="F209" s="152"/>
      <c r="G209" s="153"/>
      <c r="H209" s="152"/>
      <c r="I209" s="152"/>
      <c r="J209" s="152"/>
      <c r="K209" s="152"/>
      <c r="L209" s="152"/>
      <c r="M209" s="152"/>
      <c r="N209" s="152"/>
      <c r="O209" s="154"/>
      <c r="P209" s="154"/>
      <c r="Q209" s="154"/>
      <c r="R209" s="154"/>
      <c r="S209" s="154"/>
      <c r="T209" s="154"/>
      <c r="U209" s="152"/>
      <c r="V209" s="152"/>
      <c r="W209" s="152"/>
      <c r="X209" s="152"/>
      <c r="Y209" s="152"/>
      <c r="Z209" s="152"/>
      <c r="AA209" s="152"/>
      <c r="AB209" s="152"/>
      <c r="AC209" s="152"/>
      <c r="AD209" s="152"/>
      <c r="AE209" s="152"/>
      <c r="AF209" s="155"/>
      <c r="AG209" s="152"/>
      <c r="AH209" s="152"/>
      <c r="AI209" s="152"/>
      <c r="AJ209" s="152"/>
      <c r="AK209" s="152"/>
      <c r="AL209" s="152"/>
      <c r="AM209" s="152"/>
      <c r="AN209" s="152"/>
      <c r="AO209" s="152"/>
      <c r="AP209" s="152"/>
      <c r="AQ209" s="152"/>
      <c r="AR209" s="152"/>
      <c r="AS209" s="152"/>
      <c r="AT209" s="152"/>
      <c r="AU209" s="152"/>
      <c r="AV209" s="152"/>
      <c r="AW209" s="152"/>
      <c r="AX209" s="152"/>
      <c r="AY209" s="152"/>
      <c r="AZ209" s="152"/>
    </row>
    <row r="210" spans="1:52" x14ac:dyDescent="0.35">
      <c r="A210" s="150">
        <v>205</v>
      </c>
      <c r="B210" s="151" t="s">
        <v>913</v>
      </c>
      <c r="C210" s="152"/>
      <c r="D210" s="152"/>
      <c r="E210" s="152"/>
      <c r="F210" s="152"/>
      <c r="G210" s="153"/>
      <c r="H210" s="152"/>
      <c r="I210" s="152"/>
      <c r="J210" s="152"/>
      <c r="K210" s="152"/>
      <c r="L210" s="152"/>
      <c r="M210" s="152"/>
      <c r="N210" s="152"/>
      <c r="O210" s="154"/>
      <c r="P210" s="154"/>
      <c r="Q210" s="154"/>
      <c r="R210" s="154"/>
      <c r="S210" s="154"/>
      <c r="T210" s="154"/>
      <c r="U210" s="152"/>
      <c r="V210" s="152"/>
      <c r="W210" s="152"/>
      <c r="X210" s="152"/>
      <c r="Y210" s="152"/>
      <c r="Z210" s="152"/>
      <c r="AA210" s="152"/>
      <c r="AB210" s="152"/>
      <c r="AC210" s="152"/>
      <c r="AD210" s="152"/>
      <c r="AE210" s="152"/>
      <c r="AF210" s="155"/>
      <c r="AG210" s="152"/>
      <c r="AH210" s="152"/>
      <c r="AI210" s="152"/>
      <c r="AJ210" s="152"/>
      <c r="AK210" s="152"/>
      <c r="AL210" s="152"/>
      <c r="AM210" s="152"/>
      <c r="AN210" s="152"/>
      <c r="AO210" s="152"/>
      <c r="AP210" s="152"/>
      <c r="AQ210" s="152"/>
      <c r="AR210" s="152"/>
      <c r="AS210" s="152"/>
      <c r="AT210" s="152"/>
      <c r="AU210" s="152"/>
      <c r="AV210" s="152"/>
      <c r="AW210" s="152"/>
      <c r="AX210" s="152"/>
      <c r="AY210" s="152"/>
      <c r="AZ210" s="152"/>
    </row>
    <row r="211" spans="1:52" x14ac:dyDescent="0.35">
      <c r="A211" s="150">
        <v>206</v>
      </c>
      <c r="B211" s="151" t="s">
        <v>913</v>
      </c>
      <c r="C211" s="152"/>
      <c r="D211" s="152"/>
      <c r="E211" s="152"/>
      <c r="F211" s="152"/>
      <c r="G211" s="153"/>
      <c r="H211" s="152"/>
      <c r="I211" s="152"/>
      <c r="J211" s="152"/>
      <c r="K211" s="152"/>
      <c r="L211" s="152"/>
      <c r="M211" s="152"/>
      <c r="N211" s="152"/>
      <c r="O211" s="154"/>
      <c r="P211" s="154"/>
      <c r="Q211" s="154"/>
      <c r="R211" s="154"/>
      <c r="S211" s="154"/>
      <c r="T211" s="154"/>
      <c r="U211" s="152"/>
      <c r="V211" s="152"/>
      <c r="W211" s="152"/>
      <c r="X211" s="152"/>
      <c r="Y211" s="152"/>
      <c r="Z211" s="152"/>
      <c r="AA211" s="152"/>
      <c r="AB211" s="152"/>
      <c r="AC211" s="152"/>
      <c r="AD211" s="152"/>
      <c r="AE211" s="152"/>
      <c r="AF211" s="155"/>
      <c r="AG211" s="152"/>
      <c r="AH211" s="152"/>
      <c r="AI211" s="152"/>
      <c r="AJ211" s="152"/>
      <c r="AK211" s="152"/>
      <c r="AL211" s="152"/>
      <c r="AM211" s="152"/>
      <c r="AN211" s="152"/>
      <c r="AO211" s="152"/>
      <c r="AP211" s="152"/>
      <c r="AQ211" s="152"/>
      <c r="AR211" s="152"/>
      <c r="AS211" s="152"/>
      <c r="AT211" s="152"/>
      <c r="AU211" s="152"/>
      <c r="AV211" s="152"/>
      <c r="AW211" s="152"/>
      <c r="AX211" s="152"/>
      <c r="AY211" s="152"/>
      <c r="AZ211" s="152"/>
    </row>
    <row r="212" spans="1:52" x14ac:dyDescent="0.35">
      <c r="A212" s="150">
        <v>207</v>
      </c>
      <c r="B212" s="151" t="s">
        <v>913</v>
      </c>
      <c r="C212" s="152"/>
      <c r="D212" s="152"/>
      <c r="E212" s="152"/>
      <c r="F212" s="152"/>
      <c r="G212" s="153"/>
      <c r="H212" s="152"/>
      <c r="I212" s="152"/>
      <c r="J212" s="152"/>
      <c r="K212" s="152"/>
      <c r="L212" s="152"/>
      <c r="M212" s="152"/>
      <c r="N212" s="152"/>
      <c r="O212" s="154"/>
      <c r="P212" s="154"/>
      <c r="Q212" s="154"/>
      <c r="R212" s="154"/>
      <c r="S212" s="154"/>
      <c r="T212" s="154"/>
      <c r="U212" s="152"/>
      <c r="V212" s="152"/>
      <c r="W212" s="152"/>
      <c r="X212" s="152"/>
      <c r="Y212" s="152"/>
      <c r="Z212" s="152"/>
      <c r="AA212" s="152"/>
      <c r="AB212" s="152"/>
      <c r="AC212" s="152"/>
      <c r="AD212" s="152"/>
      <c r="AE212" s="152"/>
      <c r="AF212" s="155"/>
      <c r="AG212" s="152"/>
      <c r="AH212" s="152"/>
      <c r="AI212" s="152"/>
      <c r="AJ212" s="152"/>
      <c r="AK212" s="152"/>
      <c r="AL212" s="152"/>
      <c r="AM212" s="152"/>
      <c r="AN212" s="152"/>
      <c r="AO212" s="152"/>
      <c r="AP212" s="152"/>
      <c r="AQ212" s="152"/>
      <c r="AR212" s="152"/>
      <c r="AS212" s="152"/>
      <c r="AT212" s="152"/>
      <c r="AU212" s="152"/>
      <c r="AV212" s="152"/>
      <c r="AW212" s="152"/>
      <c r="AX212" s="152"/>
      <c r="AY212" s="152"/>
      <c r="AZ212" s="152"/>
    </row>
    <row r="213" spans="1:52" x14ac:dyDescent="0.35">
      <c r="A213" s="150">
        <v>208</v>
      </c>
      <c r="B213" s="151" t="s">
        <v>913</v>
      </c>
      <c r="C213" s="152"/>
      <c r="D213" s="152"/>
      <c r="E213" s="152"/>
      <c r="F213" s="152"/>
      <c r="G213" s="153"/>
      <c r="H213" s="152"/>
      <c r="I213" s="152"/>
      <c r="J213" s="152"/>
      <c r="K213" s="152"/>
      <c r="L213" s="152"/>
      <c r="M213" s="152"/>
      <c r="N213" s="152"/>
      <c r="O213" s="154"/>
      <c r="P213" s="154"/>
      <c r="Q213" s="154"/>
      <c r="R213" s="154"/>
      <c r="S213" s="154"/>
      <c r="T213" s="154"/>
      <c r="U213" s="152"/>
      <c r="V213" s="152"/>
      <c r="W213" s="152"/>
      <c r="X213" s="152"/>
      <c r="Y213" s="152"/>
      <c r="Z213" s="152"/>
      <c r="AA213" s="152"/>
      <c r="AB213" s="152"/>
      <c r="AC213" s="152"/>
      <c r="AD213" s="152"/>
      <c r="AE213" s="152"/>
      <c r="AF213" s="155"/>
      <c r="AG213" s="152"/>
      <c r="AH213" s="152"/>
      <c r="AI213" s="152"/>
      <c r="AJ213" s="152"/>
      <c r="AK213" s="152"/>
      <c r="AL213" s="152"/>
      <c r="AM213" s="152"/>
      <c r="AN213" s="152"/>
      <c r="AO213" s="152"/>
      <c r="AP213" s="152"/>
      <c r="AQ213" s="152"/>
      <c r="AR213" s="152"/>
      <c r="AS213" s="152"/>
      <c r="AT213" s="152"/>
      <c r="AU213" s="152"/>
      <c r="AV213" s="152"/>
      <c r="AW213" s="152"/>
      <c r="AX213" s="152"/>
      <c r="AY213" s="152"/>
      <c r="AZ213" s="152"/>
    </row>
    <row r="214" spans="1:52" x14ac:dyDescent="0.35">
      <c r="A214" s="150">
        <v>209</v>
      </c>
      <c r="B214" s="151" t="s">
        <v>913</v>
      </c>
      <c r="C214" s="152"/>
      <c r="D214" s="152"/>
      <c r="E214" s="152"/>
      <c r="F214" s="152"/>
      <c r="G214" s="153"/>
      <c r="H214" s="152"/>
      <c r="I214" s="152"/>
      <c r="J214" s="152"/>
      <c r="K214" s="152"/>
      <c r="L214" s="152"/>
      <c r="M214" s="152"/>
      <c r="N214" s="152"/>
      <c r="O214" s="154"/>
      <c r="P214" s="154"/>
      <c r="Q214" s="154"/>
      <c r="R214" s="154"/>
      <c r="S214" s="154"/>
      <c r="T214" s="154"/>
      <c r="U214" s="152"/>
      <c r="V214" s="152"/>
      <c r="W214" s="152"/>
      <c r="X214" s="152"/>
      <c r="Y214" s="152"/>
      <c r="Z214" s="152"/>
      <c r="AA214" s="152"/>
      <c r="AB214" s="152"/>
      <c r="AC214" s="152"/>
      <c r="AD214" s="152"/>
      <c r="AE214" s="152"/>
      <c r="AF214" s="155"/>
      <c r="AG214" s="152"/>
      <c r="AH214" s="152"/>
      <c r="AI214" s="152"/>
      <c r="AJ214" s="152"/>
      <c r="AK214" s="152"/>
      <c r="AL214" s="152"/>
      <c r="AM214" s="152"/>
      <c r="AN214" s="152"/>
      <c r="AO214" s="152"/>
      <c r="AP214" s="152"/>
      <c r="AQ214" s="152"/>
      <c r="AR214" s="152"/>
      <c r="AS214" s="152"/>
      <c r="AT214" s="152"/>
      <c r="AU214" s="152"/>
      <c r="AV214" s="152"/>
      <c r="AW214" s="152"/>
      <c r="AX214" s="152"/>
      <c r="AY214" s="152"/>
      <c r="AZ214" s="152"/>
    </row>
    <row r="215" spans="1:52" x14ac:dyDescent="0.35">
      <c r="A215" s="150">
        <v>210</v>
      </c>
      <c r="B215" s="151" t="s">
        <v>913</v>
      </c>
      <c r="C215" s="152"/>
      <c r="D215" s="152"/>
      <c r="E215" s="152"/>
      <c r="F215" s="152"/>
      <c r="G215" s="153"/>
      <c r="H215" s="152"/>
      <c r="I215" s="152"/>
      <c r="J215" s="152"/>
      <c r="K215" s="152"/>
      <c r="L215" s="152"/>
      <c r="M215" s="152"/>
      <c r="N215" s="152"/>
      <c r="O215" s="154"/>
      <c r="P215" s="154"/>
      <c r="Q215" s="154"/>
      <c r="R215" s="154"/>
      <c r="S215" s="154"/>
      <c r="T215" s="154"/>
      <c r="U215" s="152"/>
      <c r="V215" s="152"/>
      <c r="W215" s="152"/>
      <c r="X215" s="152"/>
      <c r="Y215" s="152"/>
      <c r="Z215" s="152"/>
      <c r="AA215" s="152"/>
      <c r="AB215" s="152"/>
      <c r="AC215" s="152"/>
      <c r="AD215" s="152"/>
      <c r="AE215" s="152"/>
      <c r="AF215" s="155"/>
      <c r="AG215" s="152"/>
      <c r="AH215" s="152"/>
      <c r="AI215" s="152"/>
      <c r="AJ215" s="152"/>
      <c r="AK215" s="152"/>
      <c r="AL215" s="152"/>
      <c r="AM215" s="152"/>
      <c r="AN215" s="152"/>
      <c r="AO215" s="152"/>
      <c r="AP215" s="152"/>
      <c r="AQ215" s="152"/>
      <c r="AR215" s="152"/>
      <c r="AS215" s="152"/>
      <c r="AT215" s="152"/>
      <c r="AU215" s="152"/>
      <c r="AV215" s="152"/>
      <c r="AW215" s="152"/>
      <c r="AX215" s="152"/>
      <c r="AY215" s="152"/>
      <c r="AZ215" s="152"/>
    </row>
    <row r="216" spans="1:52" x14ac:dyDescent="0.35">
      <c r="A216" s="150">
        <v>211</v>
      </c>
      <c r="B216" s="151" t="s">
        <v>913</v>
      </c>
      <c r="C216" s="152"/>
      <c r="D216" s="152"/>
      <c r="E216" s="152"/>
      <c r="F216" s="152"/>
      <c r="G216" s="153"/>
      <c r="H216" s="152"/>
      <c r="I216" s="152"/>
      <c r="J216" s="152"/>
      <c r="K216" s="152"/>
      <c r="L216" s="152"/>
      <c r="M216" s="152"/>
      <c r="N216" s="152"/>
      <c r="O216" s="154"/>
      <c r="P216" s="154"/>
      <c r="Q216" s="154"/>
      <c r="R216" s="154"/>
      <c r="S216" s="154"/>
      <c r="T216" s="154"/>
      <c r="U216" s="152"/>
      <c r="V216" s="152"/>
      <c r="W216" s="152"/>
      <c r="X216" s="152"/>
      <c r="Y216" s="152"/>
      <c r="Z216" s="152"/>
      <c r="AA216" s="152"/>
      <c r="AB216" s="152"/>
      <c r="AC216" s="152"/>
      <c r="AD216" s="152"/>
      <c r="AE216" s="152"/>
      <c r="AF216" s="155"/>
      <c r="AG216" s="152"/>
      <c r="AH216" s="152"/>
      <c r="AI216" s="152"/>
      <c r="AJ216" s="152"/>
      <c r="AK216" s="152"/>
      <c r="AL216" s="152"/>
      <c r="AM216" s="152"/>
      <c r="AN216" s="152"/>
      <c r="AO216" s="152"/>
      <c r="AP216" s="152"/>
      <c r="AQ216" s="152"/>
      <c r="AR216" s="152"/>
      <c r="AS216" s="152"/>
      <c r="AT216" s="152"/>
      <c r="AU216" s="152"/>
      <c r="AV216" s="152"/>
      <c r="AW216" s="152"/>
      <c r="AX216" s="152"/>
      <c r="AY216" s="152"/>
      <c r="AZ216" s="152"/>
    </row>
    <row r="217" spans="1:52" x14ac:dyDescent="0.35">
      <c r="A217" s="150">
        <v>212</v>
      </c>
      <c r="B217" s="151" t="s">
        <v>913</v>
      </c>
      <c r="C217" s="152"/>
      <c r="D217" s="152"/>
      <c r="E217" s="152"/>
      <c r="F217" s="152"/>
      <c r="G217" s="153"/>
      <c r="H217" s="152"/>
      <c r="I217" s="152"/>
      <c r="J217" s="152"/>
      <c r="K217" s="152"/>
      <c r="L217" s="152"/>
      <c r="M217" s="152"/>
      <c r="N217" s="152"/>
      <c r="O217" s="154"/>
      <c r="P217" s="154"/>
      <c r="Q217" s="154"/>
      <c r="R217" s="154"/>
      <c r="S217" s="154"/>
      <c r="T217" s="154"/>
      <c r="U217" s="152"/>
      <c r="V217" s="152"/>
      <c r="W217" s="152"/>
      <c r="X217" s="152"/>
      <c r="Y217" s="152"/>
      <c r="Z217" s="152"/>
      <c r="AA217" s="152"/>
      <c r="AB217" s="152"/>
      <c r="AC217" s="152"/>
      <c r="AD217" s="152"/>
      <c r="AE217" s="152"/>
      <c r="AF217" s="155"/>
      <c r="AG217" s="152"/>
      <c r="AH217" s="152"/>
      <c r="AI217" s="152"/>
      <c r="AJ217" s="152"/>
      <c r="AK217" s="152"/>
      <c r="AL217" s="152"/>
      <c r="AM217" s="152"/>
      <c r="AN217" s="152"/>
      <c r="AO217" s="152"/>
      <c r="AP217" s="152"/>
      <c r="AQ217" s="152"/>
      <c r="AR217" s="152"/>
      <c r="AS217" s="152"/>
      <c r="AT217" s="152"/>
      <c r="AU217" s="152"/>
      <c r="AV217" s="152"/>
      <c r="AW217" s="152"/>
      <c r="AX217" s="152"/>
      <c r="AY217" s="152"/>
      <c r="AZ217" s="152"/>
    </row>
    <row r="218" spans="1:52" x14ac:dyDescent="0.35">
      <c r="A218" s="150">
        <v>213</v>
      </c>
      <c r="B218" s="151" t="s">
        <v>913</v>
      </c>
      <c r="C218" s="152"/>
      <c r="D218" s="152"/>
      <c r="E218" s="152"/>
      <c r="F218" s="152"/>
      <c r="G218" s="153"/>
      <c r="H218" s="152"/>
      <c r="I218" s="152"/>
      <c r="J218" s="152"/>
      <c r="K218" s="152"/>
      <c r="L218" s="152"/>
      <c r="M218" s="152"/>
      <c r="N218" s="152"/>
      <c r="O218" s="154"/>
      <c r="P218" s="154"/>
      <c r="Q218" s="154"/>
      <c r="R218" s="154"/>
      <c r="S218" s="154"/>
      <c r="T218" s="154"/>
      <c r="U218" s="152"/>
      <c r="V218" s="152"/>
      <c r="W218" s="152"/>
      <c r="X218" s="152"/>
      <c r="Y218" s="152"/>
      <c r="Z218" s="152"/>
      <c r="AA218" s="152"/>
      <c r="AB218" s="152"/>
      <c r="AC218" s="152"/>
      <c r="AD218" s="152"/>
      <c r="AE218" s="152"/>
      <c r="AF218" s="155"/>
      <c r="AG218" s="152"/>
      <c r="AH218" s="152"/>
      <c r="AI218" s="152"/>
      <c r="AJ218" s="152"/>
      <c r="AK218" s="152"/>
      <c r="AL218" s="152"/>
      <c r="AM218" s="152"/>
      <c r="AN218" s="152"/>
      <c r="AO218" s="152"/>
      <c r="AP218" s="152"/>
      <c r="AQ218" s="152"/>
      <c r="AR218" s="152"/>
      <c r="AS218" s="152"/>
      <c r="AT218" s="152"/>
      <c r="AU218" s="152"/>
      <c r="AV218" s="152"/>
      <c r="AW218" s="152"/>
      <c r="AX218" s="152"/>
      <c r="AY218" s="152"/>
      <c r="AZ218" s="152"/>
    </row>
    <row r="219" spans="1:52" x14ac:dyDescent="0.35">
      <c r="A219" s="150">
        <v>214</v>
      </c>
      <c r="B219" s="151" t="s">
        <v>913</v>
      </c>
      <c r="C219" s="152"/>
      <c r="D219" s="152"/>
      <c r="E219" s="152"/>
      <c r="F219" s="152"/>
      <c r="G219" s="153"/>
      <c r="H219" s="152"/>
      <c r="I219" s="152"/>
      <c r="J219" s="152"/>
      <c r="K219" s="152"/>
      <c r="L219" s="152"/>
      <c r="M219" s="152"/>
      <c r="N219" s="152"/>
      <c r="O219" s="154"/>
      <c r="P219" s="154"/>
      <c r="Q219" s="154"/>
      <c r="R219" s="154"/>
      <c r="S219" s="154"/>
      <c r="T219" s="154"/>
      <c r="U219" s="152"/>
      <c r="V219" s="152"/>
      <c r="W219" s="152"/>
      <c r="X219" s="152"/>
      <c r="Y219" s="152"/>
      <c r="Z219" s="152"/>
      <c r="AA219" s="152"/>
      <c r="AB219" s="152"/>
      <c r="AC219" s="152"/>
      <c r="AD219" s="152"/>
      <c r="AE219" s="152"/>
      <c r="AF219" s="155"/>
      <c r="AG219" s="152"/>
      <c r="AH219" s="152"/>
      <c r="AI219" s="152"/>
      <c r="AJ219" s="152"/>
      <c r="AK219" s="152"/>
      <c r="AL219" s="152"/>
      <c r="AM219" s="152"/>
      <c r="AN219" s="152"/>
      <c r="AO219" s="152"/>
      <c r="AP219" s="152"/>
      <c r="AQ219" s="152"/>
      <c r="AR219" s="152"/>
      <c r="AS219" s="152"/>
      <c r="AT219" s="152"/>
      <c r="AU219" s="152"/>
      <c r="AV219" s="152"/>
      <c r="AW219" s="152"/>
      <c r="AX219" s="152"/>
      <c r="AY219" s="152"/>
      <c r="AZ219" s="152"/>
    </row>
    <row r="220" spans="1:52" x14ac:dyDescent="0.35">
      <c r="A220" s="150">
        <v>215</v>
      </c>
      <c r="B220" s="151" t="s">
        <v>913</v>
      </c>
      <c r="C220" s="152"/>
      <c r="D220" s="152"/>
      <c r="E220" s="152"/>
      <c r="F220" s="152"/>
      <c r="G220" s="153"/>
      <c r="H220" s="152"/>
      <c r="I220" s="152"/>
      <c r="J220" s="152"/>
      <c r="K220" s="152"/>
      <c r="L220" s="152"/>
      <c r="M220" s="152"/>
      <c r="N220" s="152"/>
      <c r="O220" s="154"/>
      <c r="P220" s="154"/>
      <c r="Q220" s="154"/>
      <c r="R220" s="154"/>
      <c r="S220" s="154"/>
      <c r="T220" s="154"/>
      <c r="U220" s="152"/>
      <c r="V220" s="152"/>
      <c r="W220" s="152"/>
      <c r="X220" s="152"/>
      <c r="Y220" s="152"/>
      <c r="Z220" s="152"/>
      <c r="AA220" s="152"/>
      <c r="AB220" s="152"/>
      <c r="AC220" s="152"/>
      <c r="AD220" s="152"/>
      <c r="AE220" s="152"/>
      <c r="AF220" s="155"/>
      <c r="AG220" s="152"/>
      <c r="AH220" s="152"/>
      <c r="AI220" s="152"/>
      <c r="AJ220" s="152"/>
      <c r="AK220" s="152"/>
      <c r="AL220" s="152"/>
      <c r="AM220" s="152"/>
      <c r="AN220" s="152"/>
      <c r="AO220" s="152"/>
      <c r="AP220" s="152"/>
      <c r="AQ220" s="152"/>
      <c r="AR220" s="152"/>
      <c r="AS220" s="152"/>
      <c r="AT220" s="152"/>
      <c r="AU220" s="152"/>
      <c r="AV220" s="152"/>
      <c r="AW220" s="152"/>
      <c r="AX220" s="152"/>
      <c r="AY220" s="152"/>
      <c r="AZ220" s="152"/>
    </row>
    <row r="221" spans="1:52" x14ac:dyDescent="0.35">
      <c r="A221" s="150">
        <v>216</v>
      </c>
      <c r="B221" s="151" t="s">
        <v>913</v>
      </c>
      <c r="C221" s="152"/>
      <c r="D221" s="152"/>
      <c r="E221" s="152"/>
      <c r="F221" s="152"/>
      <c r="G221" s="153"/>
      <c r="H221" s="152"/>
      <c r="I221" s="152"/>
      <c r="J221" s="152"/>
      <c r="K221" s="152"/>
      <c r="L221" s="152"/>
      <c r="M221" s="152"/>
      <c r="N221" s="152"/>
      <c r="O221" s="154"/>
      <c r="P221" s="154"/>
      <c r="Q221" s="154"/>
      <c r="R221" s="154"/>
      <c r="S221" s="154"/>
      <c r="T221" s="154"/>
      <c r="U221" s="152"/>
      <c r="V221" s="152"/>
      <c r="W221" s="152"/>
      <c r="X221" s="152"/>
      <c r="Y221" s="152"/>
      <c r="Z221" s="152"/>
      <c r="AA221" s="152"/>
      <c r="AB221" s="152"/>
      <c r="AC221" s="152"/>
      <c r="AD221" s="152"/>
      <c r="AE221" s="152"/>
      <c r="AF221" s="155"/>
      <c r="AG221" s="152"/>
      <c r="AH221" s="152"/>
      <c r="AI221" s="152"/>
      <c r="AJ221" s="152"/>
      <c r="AK221" s="152"/>
      <c r="AL221" s="152"/>
      <c r="AM221" s="152"/>
      <c r="AN221" s="152"/>
      <c r="AO221" s="152"/>
      <c r="AP221" s="152"/>
      <c r="AQ221" s="152"/>
      <c r="AR221" s="152"/>
      <c r="AS221" s="152"/>
      <c r="AT221" s="152"/>
      <c r="AU221" s="152"/>
      <c r="AV221" s="152"/>
      <c r="AW221" s="152"/>
      <c r="AX221" s="152"/>
      <c r="AY221" s="152"/>
      <c r="AZ221" s="152"/>
    </row>
    <row r="222" spans="1:52" x14ac:dyDescent="0.35">
      <c r="A222" s="150">
        <v>217</v>
      </c>
      <c r="B222" s="151" t="s">
        <v>913</v>
      </c>
      <c r="C222" s="152"/>
      <c r="D222" s="152"/>
      <c r="E222" s="152"/>
      <c r="F222" s="152"/>
      <c r="G222" s="153"/>
      <c r="H222" s="152"/>
      <c r="I222" s="152"/>
      <c r="J222" s="152"/>
      <c r="K222" s="152"/>
      <c r="L222" s="152"/>
      <c r="M222" s="152"/>
      <c r="N222" s="152"/>
      <c r="O222" s="154"/>
      <c r="P222" s="154"/>
      <c r="Q222" s="154"/>
      <c r="R222" s="154"/>
      <c r="S222" s="154"/>
      <c r="T222" s="154"/>
      <c r="U222" s="152"/>
      <c r="V222" s="152"/>
      <c r="W222" s="152"/>
      <c r="X222" s="152"/>
      <c r="Y222" s="152"/>
      <c r="Z222" s="152"/>
      <c r="AA222" s="152"/>
      <c r="AB222" s="152"/>
      <c r="AC222" s="152"/>
      <c r="AD222" s="152"/>
      <c r="AE222" s="152"/>
      <c r="AF222" s="155"/>
      <c r="AG222" s="152"/>
      <c r="AH222" s="152"/>
      <c r="AI222" s="152"/>
      <c r="AJ222" s="152"/>
      <c r="AK222" s="152"/>
      <c r="AL222" s="152"/>
      <c r="AM222" s="152"/>
      <c r="AN222" s="152"/>
      <c r="AO222" s="152"/>
      <c r="AP222" s="152"/>
      <c r="AQ222" s="152"/>
      <c r="AR222" s="152"/>
      <c r="AS222" s="152"/>
      <c r="AT222" s="152"/>
      <c r="AU222" s="152"/>
      <c r="AV222" s="152"/>
      <c r="AW222" s="152"/>
      <c r="AX222" s="152"/>
      <c r="AY222" s="152"/>
      <c r="AZ222" s="152"/>
    </row>
    <row r="223" spans="1:52" x14ac:dyDescent="0.35">
      <c r="A223" s="150">
        <v>218</v>
      </c>
      <c r="B223" s="151" t="s">
        <v>913</v>
      </c>
      <c r="C223" s="152"/>
      <c r="D223" s="152"/>
      <c r="E223" s="152"/>
      <c r="F223" s="152"/>
      <c r="G223" s="153"/>
      <c r="H223" s="152"/>
      <c r="I223" s="152"/>
      <c r="J223" s="152"/>
      <c r="K223" s="152"/>
      <c r="L223" s="152"/>
      <c r="M223" s="152"/>
      <c r="N223" s="152"/>
      <c r="O223" s="154"/>
      <c r="P223" s="154"/>
      <c r="Q223" s="154"/>
      <c r="R223" s="154"/>
      <c r="S223" s="154"/>
      <c r="T223" s="154"/>
      <c r="U223" s="152"/>
      <c r="V223" s="152"/>
      <c r="W223" s="152"/>
      <c r="X223" s="152"/>
      <c r="Y223" s="152"/>
      <c r="Z223" s="152"/>
      <c r="AA223" s="152"/>
      <c r="AB223" s="152"/>
      <c r="AC223" s="152"/>
      <c r="AD223" s="152"/>
      <c r="AE223" s="152"/>
      <c r="AF223" s="155"/>
      <c r="AG223" s="152"/>
      <c r="AH223" s="152"/>
      <c r="AI223" s="152"/>
      <c r="AJ223" s="152"/>
      <c r="AK223" s="152"/>
      <c r="AL223" s="152"/>
      <c r="AM223" s="152"/>
      <c r="AN223" s="152"/>
      <c r="AO223" s="152"/>
      <c r="AP223" s="152"/>
      <c r="AQ223" s="152"/>
      <c r="AR223" s="152"/>
      <c r="AS223" s="152"/>
      <c r="AT223" s="152"/>
      <c r="AU223" s="152"/>
      <c r="AV223" s="152"/>
      <c r="AW223" s="152"/>
      <c r="AX223" s="152"/>
      <c r="AY223" s="152"/>
      <c r="AZ223" s="152"/>
    </row>
    <row r="224" spans="1:52" x14ac:dyDescent="0.35">
      <c r="A224" s="150">
        <v>219</v>
      </c>
      <c r="B224" s="151" t="s">
        <v>913</v>
      </c>
      <c r="C224" s="152"/>
      <c r="D224" s="152"/>
      <c r="E224" s="152"/>
      <c r="F224" s="152"/>
      <c r="G224" s="153"/>
      <c r="H224" s="152"/>
      <c r="I224" s="152"/>
      <c r="J224" s="152"/>
      <c r="K224" s="152"/>
      <c r="L224" s="152"/>
      <c r="M224" s="152"/>
      <c r="N224" s="152"/>
      <c r="O224" s="154"/>
      <c r="P224" s="154"/>
      <c r="Q224" s="154"/>
      <c r="R224" s="154"/>
      <c r="S224" s="154"/>
      <c r="T224" s="154"/>
      <c r="U224" s="152"/>
      <c r="V224" s="152"/>
      <c r="W224" s="152"/>
      <c r="X224" s="152"/>
      <c r="Y224" s="152"/>
      <c r="Z224" s="152"/>
      <c r="AA224" s="152"/>
      <c r="AB224" s="152"/>
      <c r="AC224" s="152"/>
      <c r="AD224" s="152"/>
      <c r="AE224" s="152"/>
      <c r="AF224" s="155"/>
      <c r="AG224" s="152"/>
      <c r="AH224" s="152"/>
      <c r="AI224" s="152"/>
      <c r="AJ224" s="152"/>
      <c r="AK224" s="152"/>
      <c r="AL224" s="152"/>
      <c r="AM224" s="152"/>
      <c r="AN224" s="152"/>
      <c r="AO224" s="152"/>
      <c r="AP224" s="152"/>
      <c r="AQ224" s="152"/>
      <c r="AR224" s="152"/>
      <c r="AS224" s="152"/>
      <c r="AT224" s="152"/>
      <c r="AU224" s="152"/>
      <c r="AV224" s="152"/>
      <c r="AW224" s="152"/>
      <c r="AX224" s="152"/>
      <c r="AY224" s="152"/>
      <c r="AZ224" s="152"/>
    </row>
    <row r="225" spans="1:52" x14ac:dyDescent="0.35">
      <c r="A225" s="150">
        <v>220</v>
      </c>
      <c r="B225" s="151" t="s">
        <v>913</v>
      </c>
      <c r="C225" s="152"/>
      <c r="D225" s="152"/>
      <c r="E225" s="152"/>
      <c r="F225" s="152"/>
      <c r="G225" s="153"/>
      <c r="H225" s="152"/>
      <c r="I225" s="152"/>
      <c r="J225" s="152"/>
      <c r="K225" s="152"/>
      <c r="L225" s="152"/>
      <c r="M225" s="152"/>
      <c r="N225" s="152"/>
      <c r="O225" s="154"/>
      <c r="P225" s="154"/>
      <c r="Q225" s="154"/>
      <c r="R225" s="154"/>
      <c r="S225" s="154"/>
      <c r="T225" s="154"/>
      <c r="U225" s="152"/>
      <c r="V225" s="152"/>
      <c r="W225" s="152"/>
      <c r="X225" s="152"/>
      <c r="Y225" s="152"/>
      <c r="Z225" s="152"/>
      <c r="AA225" s="152"/>
      <c r="AB225" s="152"/>
      <c r="AC225" s="152"/>
      <c r="AD225" s="152"/>
      <c r="AE225" s="152"/>
      <c r="AF225" s="155"/>
      <c r="AG225" s="152"/>
      <c r="AH225" s="152"/>
      <c r="AI225" s="152"/>
      <c r="AJ225" s="152"/>
      <c r="AK225" s="152"/>
      <c r="AL225" s="152"/>
      <c r="AM225" s="152"/>
      <c r="AN225" s="152"/>
      <c r="AO225" s="152"/>
      <c r="AP225" s="152"/>
      <c r="AQ225" s="152"/>
      <c r="AR225" s="152"/>
      <c r="AS225" s="152"/>
      <c r="AT225" s="152"/>
      <c r="AU225" s="152"/>
      <c r="AV225" s="152"/>
      <c r="AW225" s="152"/>
      <c r="AX225" s="152"/>
      <c r="AY225" s="152"/>
      <c r="AZ225" s="152"/>
    </row>
    <row r="226" spans="1:52" x14ac:dyDescent="0.35">
      <c r="A226" s="150">
        <v>221</v>
      </c>
      <c r="B226" s="151" t="s">
        <v>913</v>
      </c>
      <c r="C226" s="152"/>
      <c r="D226" s="152"/>
      <c r="E226" s="152"/>
      <c r="F226" s="152"/>
      <c r="G226" s="153"/>
      <c r="H226" s="152"/>
      <c r="I226" s="152"/>
      <c r="J226" s="152"/>
      <c r="K226" s="152"/>
      <c r="L226" s="152"/>
      <c r="M226" s="152"/>
      <c r="N226" s="152"/>
      <c r="O226" s="154"/>
      <c r="P226" s="154"/>
      <c r="Q226" s="154"/>
      <c r="R226" s="154"/>
      <c r="S226" s="154"/>
      <c r="T226" s="154"/>
      <c r="U226" s="152"/>
      <c r="V226" s="152"/>
      <c r="W226" s="152"/>
      <c r="X226" s="152"/>
      <c r="Y226" s="152"/>
      <c r="Z226" s="152"/>
      <c r="AA226" s="152"/>
      <c r="AB226" s="152"/>
      <c r="AC226" s="152"/>
      <c r="AD226" s="152"/>
      <c r="AE226" s="152"/>
      <c r="AF226" s="155"/>
      <c r="AG226" s="152"/>
      <c r="AH226" s="152"/>
      <c r="AI226" s="152"/>
      <c r="AJ226" s="152"/>
      <c r="AK226" s="152"/>
      <c r="AL226" s="152"/>
      <c r="AM226" s="152"/>
      <c r="AN226" s="152"/>
      <c r="AO226" s="152"/>
      <c r="AP226" s="152"/>
      <c r="AQ226" s="152"/>
      <c r="AR226" s="152"/>
      <c r="AS226" s="152"/>
      <c r="AT226" s="152"/>
      <c r="AU226" s="152"/>
      <c r="AV226" s="152"/>
      <c r="AW226" s="152"/>
      <c r="AX226" s="152"/>
      <c r="AY226" s="152"/>
      <c r="AZ226" s="152"/>
    </row>
    <row r="227" spans="1:52" x14ac:dyDescent="0.35">
      <c r="A227" s="150">
        <v>222</v>
      </c>
      <c r="B227" s="151" t="s">
        <v>913</v>
      </c>
      <c r="C227" s="152"/>
      <c r="D227" s="152"/>
      <c r="E227" s="152"/>
      <c r="F227" s="152"/>
      <c r="G227" s="153"/>
      <c r="H227" s="152"/>
      <c r="I227" s="152"/>
      <c r="J227" s="152"/>
      <c r="K227" s="152"/>
      <c r="L227" s="152"/>
      <c r="M227" s="152"/>
      <c r="N227" s="152"/>
      <c r="O227" s="154"/>
      <c r="P227" s="154"/>
      <c r="Q227" s="154"/>
      <c r="R227" s="154"/>
      <c r="S227" s="154"/>
      <c r="T227" s="154"/>
      <c r="U227" s="152"/>
      <c r="V227" s="152"/>
      <c r="W227" s="152"/>
      <c r="X227" s="152"/>
      <c r="Y227" s="152"/>
      <c r="Z227" s="152"/>
      <c r="AA227" s="152"/>
      <c r="AB227" s="152"/>
      <c r="AC227" s="152"/>
      <c r="AD227" s="152"/>
      <c r="AE227" s="152"/>
      <c r="AF227" s="155"/>
      <c r="AG227" s="152"/>
      <c r="AH227" s="152"/>
      <c r="AI227" s="152"/>
      <c r="AJ227" s="152"/>
      <c r="AK227" s="152"/>
      <c r="AL227" s="152"/>
      <c r="AM227" s="152"/>
      <c r="AN227" s="152"/>
      <c r="AO227" s="152"/>
      <c r="AP227" s="152"/>
      <c r="AQ227" s="152"/>
      <c r="AR227" s="152"/>
      <c r="AS227" s="152"/>
      <c r="AT227" s="152"/>
      <c r="AU227" s="152"/>
      <c r="AV227" s="152"/>
      <c r="AW227" s="152"/>
      <c r="AX227" s="152"/>
      <c r="AY227" s="152"/>
      <c r="AZ227" s="152"/>
    </row>
    <row r="228" spans="1:52" x14ac:dyDescent="0.35">
      <c r="A228" s="150">
        <v>223</v>
      </c>
      <c r="B228" s="151" t="s">
        <v>913</v>
      </c>
      <c r="C228" s="152"/>
      <c r="D228" s="152"/>
      <c r="E228" s="152"/>
      <c r="F228" s="152"/>
      <c r="G228" s="153"/>
      <c r="H228" s="152"/>
      <c r="I228" s="152"/>
      <c r="J228" s="152"/>
      <c r="K228" s="152"/>
      <c r="L228" s="152"/>
      <c r="M228" s="152"/>
      <c r="N228" s="152"/>
      <c r="O228" s="154"/>
      <c r="P228" s="154"/>
      <c r="Q228" s="154"/>
      <c r="R228" s="154"/>
      <c r="S228" s="154"/>
      <c r="T228" s="154"/>
      <c r="U228" s="152"/>
      <c r="V228" s="152"/>
      <c r="W228" s="152"/>
      <c r="X228" s="152"/>
      <c r="Y228" s="152"/>
      <c r="Z228" s="152"/>
      <c r="AA228" s="152"/>
      <c r="AB228" s="152"/>
      <c r="AC228" s="152"/>
      <c r="AD228" s="152"/>
      <c r="AE228" s="152"/>
      <c r="AF228" s="155"/>
      <c r="AG228" s="152"/>
      <c r="AH228" s="152"/>
      <c r="AI228" s="152"/>
      <c r="AJ228" s="152"/>
      <c r="AK228" s="152"/>
      <c r="AL228" s="152"/>
      <c r="AM228" s="152"/>
      <c r="AN228" s="152"/>
      <c r="AO228" s="152"/>
      <c r="AP228" s="152"/>
      <c r="AQ228" s="152"/>
      <c r="AR228" s="152"/>
      <c r="AS228" s="152"/>
      <c r="AT228" s="152"/>
      <c r="AU228" s="152"/>
      <c r="AV228" s="152"/>
      <c r="AW228" s="152"/>
      <c r="AX228" s="152"/>
      <c r="AY228" s="152"/>
      <c r="AZ228" s="152"/>
    </row>
    <row r="229" spans="1:52" x14ac:dyDescent="0.35">
      <c r="A229" s="150">
        <v>224</v>
      </c>
      <c r="B229" s="151" t="s">
        <v>913</v>
      </c>
      <c r="C229" s="152"/>
      <c r="D229" s="152"/>
      <c r="E229" s="152"/>
      <c r="F229" s="152"/>
      <c r="G229" s="153"/>
      <c r="H229" s="152"/>
      <c r="I229" s="152"/>
      <c r="J229" s="152"/>
      <c r="K229" s="152"/>
      <c r="L229" s="152"/>
      <c r="M229" s="152"/>
      <c r="N229" s="152"/>
      <c r="O229" s="154"/>
      <c r="P229" s="154"/>
      <c r="Q229" s="154"/>
      <c r="R229" s="154"/>
      <c r="S229" s="154"/>
      <c r="T229" s="154"/>
      <c r="U229" s="152"/>
      <c r="V229" s="152"/>
      <c r="W229" s="152"/>
      <c r="X229" s="152"/>
      <c r="Y229" s="152"/>
      <c r="Z229" s="152"/>
      <c r="AA229" s="152"/>
      <c r="AB229" s="152"/>
      <c r="AC229" s="152"/>
      <c r="AD229" s="152"/>
      <c r="AE229" s="152"/>
      <c r="AF229" s="155"/>
      <c r="AG229" s="152"/>
      <c r="AH229" s="152"/>
      <c r="AI229" s="152"/>
      <c r="AJ229" s="152"/>
      <c r="AK229" s="152"/>
      <c r="AL229" s="152"/>
      <c r="AM229" s="152"/>
      <c r="AN229" s="152"/>
      <c r="AO229" s="152"/>
      <c r="AP229" s="152"/>
      <c r="AQ229" s="152"/>
      <c r="AR229" s="152"/>
      <c r="AS229" s="152"/>
      <c r="AT229" s="152"/>
      <c r="AU229" s="152"/>
      <c r="AV229" s="152"/>
      <c r="AW229" s="152"/>
      <c r="AX229" s="152"/>
      <c r="AY229" s="152"/>
      <c r="AZ229" s="152"/>
    </row>
    <row r="230" spans="1:52" x14ac:dyDescent="0.35">
      <c r="A230" s="150">
        <v>225</v>
      </c>
      <c r="B230" s="151" t="s">
        <v>913</v>
      </c>
      <c r="C230" s="152"/>
      <c r="D230" s="152"/>
      <c r="E230" s="152"/>
      <c r="F230" s="152"/>
      <c r="G230" s="153"/>
      <c r="H230" s="152"/>
      <c r="I230" s="152"/>
      <c r="J230" s="152"/>
      <c r="K230" s="152"/>
      <c r="L230" s="152"/>
      <c r="M230" s="152"/>
      <c r="N230" s="152"/>
      <c r="O230" s="154"/>
      <c r="P230" s="154"/>
      <c r="Q230" s="154"/>
      <c r="R230" s="154"/>
      <c r="S230" s="154"/>
      <c r="T230" s="154"/>
      <c r="U230" s="152"/>
      <c r="V230" s="152"/>
      <c r="W230" s="152"/>
      <c r="X230" s="152"/>
      <c r="Y230" s="152"/>
      <c r="Z230" s="152"/>
      <c r="AA230" s="152"/>
      <c r="AB230" s="152"/>
      <c r="AC230" s="152"/>
      <c r="AD230" s="152"/>
      <c r="AE230" s="152"/>
      <c r="AF230" s="155"/>
      <c r="AG230" s="152"/>
      <c r="AH230" s="152"/>
      <c r="AI230" s="152"/>
      <c r="AJ230" s="152"/>
      <c r="AK230" s="152"/>
      <c r="AL230" s="152"/>
      <c r="AM230" s="152"/>
      <c r="AN230" s="152"/>
      <c r="AO230" s="152"/>
      <c r="AP230" s="152"/>
      <c r="AQ230" s="152"/>
      <c r="AR230" s="152"/>
      <c r="AS230" s="152"/>
      <c r="AT230" s="152"/>
      <c r="AU230" s="152"/>
      <c r="AV230" s="152"/>
      <c r="AW230" s="152"/>
      <c r="AX230" s="152"/>
      <c r="AY230" s="152"/>
      <c r="AZ230" s="152"/>
    </row>
    <row r="231" spans="1:52" x14ac:dyDescent="0.35">
      <c r="A231" s="150">
        <v>226</v>
      </c>
      <c r="B231" s="151" t="s">
        <v>913</v>
      </c>
      <c r="C231" s="152"/>
      <c r="D231" s="152"/>
      <c r="E231" s="152"/>
      <c r="F231" s="152"/>
      <c r="G231" s="153"/>
      <c r="H231" s="152"/>
      <c r="I231" s="152"/>
      <c r="J231" s="152"/>
      <c r="K231" s="152"/>
      <c r="L231" s="152"/>
      <c r="M231" s="152"/>
      <c r="N231" s="152"/>
      <c r="O231" s="154"/>
      <c r="P231" s="154"/>
      <c r="Q231" s="154"/>
      <c r="R231" s="154"/>
      <c r="S231" s="154"/>
      <c r="T231" s="154"/>
      <c r="U231" s="152"/>
      <c r="V231" s="152"/>
      <c r="W231" s="152"/>
      <c r="X231" s="152"/>
      <c r="Y231" s="152"/>
      <c r="Z231" s="152"/>
      <c r="AA231" s="152"/>
      <c r="AB231" s="152"/>
      <c r="AC231" s="152"/>
      <c r="AD231" s="152"/>
      <c r="AE231" s="152"/>
      <c r="AF231" s="155"/>
      <c r="AG231" s="152"/>
      <c r="AH231" s="152"/>
      <c r="AI231" s="152"/>
      <c r="AJ231" s="152"/>
      <c r="AK231" s="152"/>
      <c r="AL231" s="152"/>
      <c r="AM231" s="152"/>
      <c r="AN231" s="152"/>
      <c r="AO231" s="152"/>
      <c r="AP231" s="152"/>
      <c r="AQ231" s="152"/>
      <c r="AR231" s="152"/>
      <c r="AS231" s="152"/>
      <c r="AT231" s="152"/>
      <c r="AU231" s="152"/>
      <c r="AV231" s="152"/>
      <c r="AW231" s="152"/>
      <c r="AX231" s="152"/>
      <c r="AY231" s="152"/>
      <c r="AZ231" s="152"/>
    </row>
    <row r="232" spans="1:52" x14ac:dyDescent="0.35">
      <c r="A232" s="150">
        <v>227</v>
      </c>
      <c r="B232" s="151" t="s">
        <v>913</v>
      </c>
      <c r="C232" s="152"/>
      <c r="D232" s="152"/>
      <c r="E232" s="152"/>
      <c r="F232" s="152"/>
      <c r="G232" s="153"/>
      <c r="H232" s="152"/>
      <c r="I232" s="152"/>
      <c r="J232" s="152"/>
      <c r="K232" s="152"/>
      <c r="L232" s="152"/>
      <c r="M232" s="152"/>
      <c r="N232" s="152"/>
      <c r="O232" s="154"/>
      <c r="P232" s="154"/>
      <c r="Q232" s="154"/>
      <c r="R232" s="154"/>
      <c r="S232" s="154"/>
      <c r="T232" s="154"/>
      <c r="U232" s="152"/>
      <c r="V232" s="152"/>
      <c r="W232" s="152"/>
      <c r="X232" s="152"/>
      <c r="Y232" s="152"/>
      <c r="Z232" s="152"/>
      <c r="AA232" s="152"/>
      <c r="AB232" s="152"/>
      <c r="AC232" s="152"/>
      <c r="AD232" s="152"/>
      <c r="AE232" s="152"/>
      <c r="AF232" s="155"/>
      <c r="AG232" s="152"/>
      <c r="AH232" s="152"/>
      <c r="AI232" s="152"/>
      <c r="AJ232" s="152"/>
      <c r="AK232" s="152"/>
      <c r="AL232" s="152"/>
      <c r="AM232" s="152"/>
      <c r="AN232" s="152"/>
      <c r="AO232" s="152"/>
      <c r="AP232" s="152"/>
      <c r="AQ232" s="152"/>
      <c r="AR232" s="152"/>
      <c r="AS232" s="152"/>
      <c r="AT232" s="152"/>
      <c r="AU232" s="152"/>
      <c r="AV232" s="152"/>
      <c r="AW232" s="152"/>
      <c r="AX232" s="152"/>
      <c r="AY232" s="152"/>
      <c r="AZ232" s="152"/>
    </row>
    <row r="233" spans="1:52" x14ac:dyDescent="0.35">
      <c r="A233" s="150">
        <v>228</v>
      </c>
      <c r="B233" s="151" t="s">
        <v>913</v>
      </c>
      <c r="C233" s="152"/>
      <c r="D233" s="152"/>
      <c r="E233" s="152"/>
      <c r="F233" s="152"/>
      <c r="G233" s="153"/>
      <c r="H233" s="152"/>
      <c r="I233" s="152"/>
      <c r="J233" s="152"/>
      <c r="K233" s="152"/>
      <c r="L233" s="152"/>
      <c r="M233" s="152"/>
      <c r="N233" s="152"/>
      <c r="O233" s="154"/>
      <c r="P233" s="154"/>
      <c r="Q233" s="154"/>
      <c r="R233" s="154"/>
      <c r="S233" s="154"/>
      <c r="T233" s="154"/>
      <c r="U233" s="152"/>
      <c r="V233" s="152"/>
      <c r="W233" s="152"/>
      <c r="X233" s="152"/>
      <c r="Y233" s="152"/>
      <c r="Z233" s="152"/>
      <c r="AA233" s="152"/>
      <c r="AB233" s="152"/>
      <c r="AC233" s="152"/>
      <c r="AD233" s="152"/>
      <c r="AE233" s="152"/>
      <c r="AF233" s="155"/>
      <c r="AG233" s="152"/>
      <c r="AH233" s="152"/>
      <c r="AI233" s="152"/>
      <c r="AJ233" s="152"/>
      <c r="AK233" s="152"/>
      <c r="AL233" s="152"/>
      <c r="AM233" s="152"/>
      <c r="AN233" s="152"/>
      <c r="AO233" s="152"/>
      <c r="AP233" s="152"/>
      <c r="AQ233" s="152"/>
      <c r="AR233" s="152"/>
      <c r="AS233" s="152"/>
      <c r="AT233" s="152"/>
      <c r="AU233" s="152"/>
      <c r="AV233" s="152"/>
      <c r="AW233" s="152"/>
      <c r="AX233" s="152"/>
      <c r="AY233" s="152"/>
      <c r="AZ233" s="152"/>
    </row>
    <row r="234" spans="1:52" x14ac:dyDescent="0.35">
      <c r="A234" s="150">
        <v>229</v>
      </c>
      <c r="B234" s="151" t="s">
        <v>913</v>
      </c>
      <c r="C234" s="152"/>
      <c r="D234" s="152"/>
      <c r="E234" s="152"/>
      <c r="F234" s="152"/>
      <c r="G234" s="153"/>
      <c r="H234" s="152"/>
      <c r="I234" s="152"/>
      <c r="J234" s="152"/>
      <c r="K234" s="152"/>
      <c r="L234" s="152"/>
      <c r="M234" s="152"/>
      <c r="N234" s="152"/>
      <c r="O234" s="154"/>
      <c r="P234" s="154"/>
      <c r="Q234" s="154"/>
      <c r="R234" s="154"/>
      <c r="S234" s="154"/>
      <c r="T234" s="154"/>
      <c r="U234" s="152"/>
      <c r="V234" s="152"/>
      <c r="W234" s="152"/>
      <c r="X234" s="152"/>
      <c r="Y234" s="152"/>
      <c r="Z234" s="152"/>
      <c r="AA234" s="152"/>
      <c r="AB234" s="152"/>
      <c r="AC234" s="152"/>
      <c r="AD234" s="152"/>
      <c r="AE234" s="152"/>
      <c r="AF234" s="155"/>
      <c r="AG234" s="152"/>
      <c r="AH234" s="152"/>
      <c r="AI234" s="152"/>
      <c r="AJ234" s="152"/>
      <c r="AK234" s="152"/>
      <c r="AL234" s="152"/>
      <c r="AM234" s="152"/>
      <c r="AN234" s="152"/>
      <c r="AO234" s="152"/>
      <c r="AP234" s="152"/>
      <c r="AQ234" s="152"/>
      <c r="AR234" s="152"/>
      <c r="AS234" s="152"/>
      <c r="AT234" s="152"/>
      <c r="AU234" s="152"/>
      <c r="AV234" s="152"/>
      <c r="AW234" s="152"/>
      <c r="AX234" s="152"/>
      <c r="AY234" s="152"/>
      <c r="AZ234" s="152"/>
    </row>
    <row r="235" spans="1:52" x14ac:dyDescent="0.35">
      <c r="A235" s="150">
        <v>230</v>
      </c>
      <c r="B235" s="151" t="s">
        <v>913</v>
      </c>
      <c r="C235" s="152"/>
      <c r="D235" s="152"/>
      <c r="E235" s="152"/>
      <c r="F235" s="152"/>
      <c r="G235" s="153"/>
      <c r="H235" s="152"/>
      <c r="I235" s="152"/>
      <c r="J235" s="152"/>
      <c r="K235" s="152"/>
      <c r="L235" s="152"/>
      <c r="M235" s="152"/>
      <c r="N235" s="152"/>
      <c r="O235" s="154"/>
      <c r="P235" s="154"/>
      <c r="Q235" s="154"/>
      <c r="R235" s="154"/>
      <c r="S235" s="154"/>
      <c r="T235" s="154"/>
      <c r="U235" s="152"/>
      <c r="V235" s="152"/>
      <c r="W235" s="152"/>
      <c r="X235" s="152"/>
      <c r="Y235" s="152"/>
      <c r="Z235" s="152"/>
      <c r="AA235" s="152"/>
      <c r="AB235" s="152"/>
      <c r="AC235" s="152"/>
      <c r="AD235" s="152"/>
      <c r="AE235" s="152"/>
      <c r="AF235" s="155"/>
      <c r="AG235" s="152"/>
      <c r="AH235" s="152"/>
      <c r="AI235" s="152"/>
      <c r="AJ235" s="152"/>
      <c r="AK235" s="152"/>
      <c r="AL235" s="152"/>
      <c r="AM235" s="152"/>
      <c r="AN235" s="152"/>
      <c r="AO235" s="152"/>
      <c r="AP235" s="152"/>
      <c r="AQ235" s="152"/>
      <c r="AR235" s="152"/>
      <c r="AS235" s="152"/>
      <c r="AT235" s="152"/>
      <c r="AU235" s="152"/>
      <c r="AV235" s="152"/>
      <c r="AW235" s="152"/>
      <c r="AX235" s="152"/>
      <c r="AY235" s="152"/>
      <c r="AZ235" s="152"/>
    </row>
    <row r="236" spans="1:52" x14ac:dyDescent="0.35">
      <c r="A236" s="150">
        <v>231</v>
      </c>
      <c r="B236" s="151" t="s">
        <v>913</v>
      </c>
      <c r="C236" s="152"/>
      <c r="D236" s="152"/>
      <c r="E236" s="152"/>
      <c r="F236" s="152"/>
      <c r="G236" s="153"/>
      <c r="H236" s="152"/>
      <c r="I236" s="152"/>
      <c r="J236" s="152"/>
      <c r="K236" s="152"/>
      <c r="L236" s="152"/>
      <c r="M236" s="152"/>
      <c r="N236" s="152"/>
      <c r="O236" s="154"/>
      <c r="P236" s="154"/>
      <c r="Q236" s="154"/>
      <c r="R236" s="154"/>
      <c r="S236" s="154"/>
      <c r="T236" s="154"/>
      <c r="U236" s="152"/>
      <c r="V236" s="152"/>
      <c r="W236" s="152"/>
      <c r="X236" s="152"/>
      <c r="Y236" s="152"/>
      <c r="Z236" s="152"/>
      <c r="AA236" s="152"/>
      <c r="AB236" s="152"/>
      <c r="AC236" s="152"/>
      <c r="AD236" s="152"/>
      <c r="AE236" s="152"/>
      <c r="AF236" s="155"/>
      <c r="AG236" s="152"/>
      <c r="AH236" s="152"/>
      <c r="AI236" s="152"/>
      <c r="AJ236" s="152"/>
      <c r="AK236" s="152"/>
      <c r="AL236" s="152"/>
      <c r="AM236" s="152"/>
      <c r="AN236" s="152"/>
      <c r="AO236" s="152"/>
      <c r="AP236" s="152"/>
      <c r="AQ236" s="152"/>
      <c r="AR236" s="152"/>
      <c r="AS236" s="152"/>
      <c r="AT236" s="152"/>
      <c r="AU236" s="152"/>
      <c r="AV236" s="152"/>
      <c r="AW236" s="152"/>
      <c r="AX236" s="152"/>
      <c r="AY236" s="152"/>
      <c r="AZ236" s="152"/>
    </row>
    <row r="237" spans="1:52" x14ac:dyDescent="0.35">
      <c r="A237" s="150">
        <v>232</v>
      </c>
      <c r="B237" s="151" t="s">
        <v>913</v>
      </c>
      <c r="C237" s="152"/>
      <c r="D237" s="152"/>
      <c r="E237" s="152"/>
      <c r="F237" s="152"/>
      <c r="G237" s="153"/>
      <c r="H237" s="152"/>
      <c r="I237" s="152"/>
      <c r="J237" s="152"/>
      <c r="K237" s="152"/>
      <c r="L237" s="152"/>
      <c r="M237" s="152"/>
      <c r="N237" s="152"/>
      <c r="O237" s="154"/>
      <c r="P237" s="154"/>
      <c r="Q237" s="154"/>
      <c r="R237" s="154"/>
      <c r="S237" s="154"/>
      <c r="T237" s="154"/>
      <c r="U237" s="152"/>
      <c r="V237" s="152"/>
      <c r="W237" s="152"/>
      <c r="X237" s="152"/>
      <c r="Y237" s="152"/>
      <c r="Z237" s="152"/>
      <c r="AA237" s="152"/>
      <c r="AB237" s="152"/>
      <c r="AC237" s="152"/>
      <c r="AD237" s="152"/>
      <c r="AE237" s="152"/>
      <c r="AF237" s="155"/>
      <c r="AG237" s="152"/>
      <c r="AH237" s="152"/>
      <c r="AI237" s="152"/>
      <c r="AJ237" s="152"/>
      <c r="AK237" s="152"/>
      <c r="AL237" s="152"/>
      <c r="AM237" s="152"/>
      <c r="AN237" s="152"/>
      <c r="AO237" s="152"/>
      <c r="AP237" s="152"/>
      <c r="AQ237" s="152"/>
      <c r="AR237" s="152"/>
      <c r="AS237" s="152"/>
      <c r="AT237" s="152"/>
      <c r="AU237" s="152"/>
      <c r="AV237" s="152"/>
      <c r="AW237" s="152"/>
      <c r="AX237" s="152"/>
      <c r="AY237" s="152"/>
      <c r="AZ237" s="152"/>
    </row>
    <row r="238" spans="1:52" x14ac:dyDescent="0.35">
      <c r="A238" s="150">
        <v>233</v>
      </c>
      <c r="B238" s="151" t="s">
        <v>913</v>
      </c>
      <c r="C238" s="152"/>
      <c r="D238" s="152"/>
      <c r="E238" s="152"/>
      <c r="F238" s="152"/>
      <c r="G238" s="153"/>
      <c r="H238" s="152"/>
      <c r="I238" s="152"/>
      <c r="J238" s="152"/>
      <c r="K238" s="152"/>
      <c r="L238" s="152"/>
      <c r="M238" s="152"/>
      <c r="N238" s="152"/>
      <c r="O238" s="154"/>
      <c r="P238" s="154"/>
      <c r="Q238" s="154"/>
      <c r="R238" s="154"/>
      <c r="S238" s="154"/>
      <c r="T238" s="154"/>
      <c r="U238" s="152"/>
      <c r="V238" s="152"/>
      <c r="W238" s="152"/>
      <c r="X238" s="152"/>
      <c r="Y238" s="152"/>
      <c r="Z238" s="152"/>
      <c r="AA238" s="152"/>
      <c r="AB238" s="152"/>
      <c r="AC238" s="152"/>
      <c r="AD238" s="152"/>
      <c r="AE238" s="152"/>
      <c r="AF238" s="155"/>
      <c r="AG238" s="152"/>
      <c r="AH238" s="152"/>
      <c r="AI238" s="152"/>
      <c r="AJ238" s="152"/>
      <c r="AK238" s="152"/>
      <c r="AL238" s="152"/>
      <c r="AM238" s="152"/>
      <c r="AN238" s="152"/>
      <c r="AO238" s="152"/>
      <c r="AP238" s="152"/>
      <c r="AQ238" s="152"/>
      <c r="AR238" s="152"/>
      <c r="AS238" s="152"/>
      <c r="AT238" s="152"/>
      <c r="AU238" s="152"/>
      <c r="AV238" s="152"/>
      <c r="AW238" s="152"/>
      <c r="AX238" s="152"/>
      <c r="AY238" s="152"/>
      <c r="AZ238" s="152"/>
    </row>
    <row r="239" spans="1:52" x14ac:dyDescent="0.35">
      <c r="A239" s="150">
        <v>234</v>
      </c>
      <c r="B239" s="151" t="s">
        <v>913</v>
      </c>
      <c r="C239" s="152"/>
      <c r="D239" s="152"/>
      <c r="E239" s="152"/>
      <c r="F239" s="152"/>
      <c r="G239" s="153"/>
      <c r="H239" s="152"/>
      <c r="I239" s="152"/>
      <c r="J239" s="152"/>
      <c r="K239" s="152"/>
      <c r="L239" s="152"/>
      <c r="M239" s="152"/>
      <c r="N239" s="152"/>
      <c r="O239" s="154"/>
      <c r="P239" s="154"/>
      <c r="Q239" s="154"/>
      <c r="R239" s="154"/>
      <c r="S239" s="154"/>
      <c r="T239" s="154"/>
      <c r="U239" s="152"/>
      <c r="V239" s="152"/>
      <c r="W239" s="152"/>
      <c r="X239" s="152"/>
      <c r="Y239" s="152"/>
      <c r="Z239" s="152"/>
      <c r="AA239" s="152"/>
      <c r="AB239" s="152"/>
      <c r="AC239" s="152"/>
      <c r="AD239" s="152"/>
      <c r="AE239" s="152"/>
      <c r="AF239" s="155"/>
      <c r="AG239" s="152"/>
      <c r="AH239" s="152"/>
      <c r="AI239" s="152"/>
      <c r="AJ239" s="152"/>
      <c r="AK239" s="152"/>
      <c r="AL239" s="152"/>
      <c r="AM239" s="152"/>
      <c r="AN239" s="152"/>
      <c r="AO239" s="152"/>
      <c r="AP239" s="152"/>
      <c r="AQ239" s="152"/>
      <c r="AR239" s="152"/>
      <c r="AS239" s="152"/>
      <c r="AT239" s="152"/>
      <c r="AU239" s="152"/>
      <c r="AV239" s="152"/>
      <c r="AW239" s="152"/>
      <c r="AX239" s="152"/>
      <c r="AY239" s="152"/>
      <c r="AZ239" s="152"/>
    </row>
    <row r="240" spans="1:52" x14ac:dyDescent="0.35">
      <c r="A240" s="150">
        <v>235</v>
      </c>
      <c r="B240" s="151" t="s">
        <v>913</v>
      </c>
      <c r="C240" s="152"/>
      <c r="D240" s="152"/>
      <c r="E240" s="152"/>
      <c r="F240" s="152"/>
      <c r="G240" s="153"/>
      <c r="H240" s="152"/>
      <c r="I240" s="152"/>
      <c r="J240" s="152"/>
      <c r="K240" s="152"/>
      <c r="L240" s="152"/>
      <c r="M240" s="152"/>
      <c r="N240" s="152"/>
      <c r="O240" s="154"/>
      <c r="P240" s="154"/>
      <c r="Q240" s="154"/>
      <c r="R240" s="154"/>
      <c r="S240" s="154"/>
      <c r="T240" s="154"/>
      <c r="U240" s="152"/>
      <c r="V240" s="152"/>
      <c r="W240" s="152"/>
      <c r="X240" s="152"/>
      <c r="Y240" s="152"/>
      <c r="Z240" s="152"/>
      <c r="AA240" s="152"/>
      <c r="AB240" s="152"/>
      <c r="AC240" s="152"/>
      <c r="AD240" s="152"/>
      <c r="AE240" s="152"/>
      <c r="AF240" s="155"/>
      <c r="AG240" s="152"/>
      <c r="AH240" s="152"/>
      <c r="AI240" s="152"/>
      <c r="AJ240" s="152"/>
      <c r="AK240" s="152"/>
      <c r="AL240" s="152"/>
      <c r="AM240" s="152"/>
      <c r="AN240" s="152"/>
      <c r="AO240" s="152"/>
      <c r="AP240" s="152"/>
      <c r="AQ240" s="152"/>
      <c r="AR240" s="152"/>
      <c r="AS240" s="152"/>
      <c r="AT240" s="152"/>
      <c r="AU240" s="152"/>
      <c r="AV240" s="152"/>
      <c r="AW240" s="152"/>
      <c r="AX240" s="152"/>
      <c r="AY240" s="152"/>
      <c r="AZ240" s="152"/>
    </row>
    <row r="241" spans="1:52" x14ac:dyDescent="0.35">
      <c r="A241" s="150">
        <v>236</v>
      </c>
      <c r="B241" s="151" t="s">
        <v>913</v>
      </c>
      <c r="C241" s="152"/>
      <c r="D241" s="152"/>
      <c r="E241" s="152"/>
      <c r="F241" s="152"/>
      <c r="G241" s="153"/>
      <c r="H241" s="152"/>
      <c r="I241" s="152"/>
      <c r="J241" s="152"/>
      <c r="K241" s="152"/>
      <c r="L241" s="152"/>
      <c r="M241" s="152"/>
      <c r="N241" s="152"/>
      <c r="O241" s="154"/>
      <c r="P241" s="154"/>
      <c r="Q241" s="154"/>
      <c r="R241" s="154"/>
      <c r="S241" s="154"/>
      <c r="T241" s="154"/>
      <c r="U241" s="152"/>
      <c r="V241" s="152"/>
      <c r="W241" s="152"/>
      <c r="X241" s="152"/>
      <c r="Y241" s="152"/>
      <c r="Z241" s="152"/>
      <c r="AA241" s="152"/>
      <c r="AB241" s="152"/>
      <c r="AC241" s="152"/>
      <c r="AD241" s="152"/>
      <c r="AE241" s="152"/>
      <c r="AF241" s="155"/>
      <c r="AG241" s="152"/>
      <c r="AH241" s="152"/>
      <c r="AI241" s="152"/>
      <c r="AJ241" s="152"/>
      <c r="AK241" s="152"/>
      <c r="AL241" s="152"/>
      <c r="AM241" s="152"/>
      <c r="AN241" s="152"/>
      <c r="AO241" s="152"/>
      <c r="AP241" s="152"/>
      <c r="AQ241" s="152"/>
      <c r="AR241" s="152"/>
      <c r="AS241" s="152"/>
      <c r="AT241" s="152"/>
      <c r="AU241" s="152"/>
      <c r="AV241" s="152"/>
      <c r="AW241" s="152"/>
      <c r="AX241" s="152"/>
      <c r="AY241" s="152"/>
      <c r="AZ241" s="152"/>
    </row>
    <row r="242" spans="1:52" x14ac:dyDescent="0.35">
      <c r="A242" s="150">
        <v>237</v>
      </c>
      <c r="B242" s="151" t="s">
        <v>913</v>
      </c>
      <c r="C242" s="152"/>
      <c r="D242" s="152"/>
      <c r="E242" s="152"/>
      <c r="F242" s="152"/>
      <c r="G242" s="153"/>
      <c r="H242" s="152"/>
      <c r="I242" s="152"/>
      <c r="J242" s="152"/>
      <c r="K242" s="152"/>
      <c r="L242" s="152"/>
      <c r="M242" s="152"/>
      <c r="N242" s="152"/>
      <c r="O242" s="154"/>
      <c r="P242" s="154"/>
      <c r="Q242" s="154"/>
      <c r="R242" s="154"/>
      <c r="S242" s="154"/>
      <c r="T242" s="154"/>
      <c r="U242" s="152"/>
      <c r="V242" s="152"/>
      <c r="W242" s="152"/>
      <c r="X242" s="152"/>
      <c r="Y242" s="152"/>
      <c r="Z242" s="152"/>
      <c r="AA242" s="152"/>
      <c r="AB242" s="152"/>
      <c r="AC242" s="152"/>
      <c r="AD242" s="152"/>
      <c r="AE242" s="152"/>
      <c r="AF242" s="155"/>
      <c r="AG242" s="152"/>
      <c r="AH242" s="152"/>
      <c r="AI242" s="152"/>
      <c r="AJ242" s="152"/>
      <c r="AK242" s="152"/>
      <c r="AL242" s="152"/>
      <c r="AM242" s="152"/>
      <c r="AN242" s="152"/>
      <c r="AO242" s="152"/>
      <c r="AP242" s="152"/>
      <c r="AQ242" s="152"/>
      <c r="AR242" s="152"/>
      <c r="AS242" s="152"/>
      <c r="AT242" s="152"/>
      <c r="AU242" s="152"/>
      <c r="AV242" s="152"/>
      <c r="AW242" s="152"/>
      <c r="AX242" s="152"/>
      <c r="AY242" s="152"/>
      <c r="AZ242" s="152"/>
    </row>
    <row r="243" spans="1:52" x14ac:dyDescent="0.35">
      <c r="A243" s="150">
        <v>238</v>
      </c>
      <c r="B243" s="151" t="s">
        <v>913</v>
      </c>
      <c r="C243" s="152"/>
      <c r="D243" s="152"/>
      <c r="E243" s="152"/>
      <c r="F243" s="152"/>
      <c r="G243" s="153"/>
      <c r="H243" s="152"/>
      <c r="I243" s="152"/>
      <c r="J243" s="152"/>
      <c r="K243" s="152"/>
      <c r="L243" s="152"/>
      <c r="M243" s="152"/>
      <c r="N243" s="152"/>
      <c r="O243" s="154"/>
      <c r="P243" s="154"/>
      <c r="Q243" s="154"/>
      <c r="R243" s="154"/>
      <c r="S243" s="154"/>
      <c r="T243" s="154"/>
      <c r="U243" s="152"/>
      <c r="V243" s="152"/>
      <c r="W243" s="152"/>
      <c r="X243" s="152"/>
      <c r="Y243" s="152"/>
      <c r="Z243" s="152"/>
      <c r="AA243" s="152"/>
      <c r="AB243" s="152"/>
      <c r="AC243" s="152"/>
      <c r="AD243" s="152"/>
      <c r="AE243" s="152"/>
      <c r="AF243" s="155"/>
      <c r="AG243" s="152"/>
      <c r="AH243" s="152"/>
      <c r="AI243" s="152"/>
      <c r="AJ243" s="152"/>
      <c r="AK243" s="152"/>
      <c r="AL243" s="152"/>
      <c r="AM243" s="152"/>
      <c r="AN243" s="152"/>
      <c r="AO243" s="152"/>
      <c r="AP243" s="152"/>
      <c r="AQ243" s="152"/>
      <c r="AR243" s="152"/>
      <c r="AS243" s="152"/>
      <c r="AT243" s="152"/>
      <c r="AU243" s="152"/>
      <c r="AV243" s="152"/>
      <c r="AW243" s="152"/>
      <c r="AX243" s="152"/>
      <c r="AY243" s="152"/>
      <c r="AZ243" s="152"/>
    </row>
    <row r="244" spans="1:52" x14ac:dyDescent="0.35">
      <c r="A244" s="150">
        <v>239</v>
      </c>
      <c r="B244" s="151" t="s">
        <v>913</v>
      </c>
      <c r="C244" s="152"/>
      <c r="D244" s="152"/>
      <c r="E244" s="152"/>
      <c r="F244" s="152"/>
      <c r="G244" s="153"/>
      <c r="H244" s="152"/>
      <c r="I244" s="152"/>
      <c r="J244" s="152"/>
      <c r="K244" s="152"/>
      <c r="L244" s="152"/>
      <c r="M244" s="152"/>
      <c r="N244" s="152"/>
      <c r="O244" s="154"/>
      <c r="P244" s="154"/>
      <c r="Q244" s="154"/>
      <c r="R244" s="154"/>
      <c r="S244" s="154"/>
      <c r="T244" s="154"/>
      <c r="U244" s="152"/>
      <c r="V244" s="152"/>
      <c r="W244" s="152"/>
      <c r="X244" s="152"/>
      <c r="Y244" s="152"/>
      <c r="Z244" s="152"/>
      <c r="AA244" s="152"/>
      <c r="AB244" s="152"/>
      <c r="AC244" s="152"/>
      <c r="AD244" s="152"/>
      <c r="AE244" s="152"/>
      <c r="AF244" s="155"/>
      <c r="AG244" s="152"/>
      <c r="AH244" s="152"/>
      <c r="AI244" s="152"/>
      <c r="AJ244" s="152"/>
      <c r="AK244" s="152"/>
      <c r="AL244" s="152"/>
      <c r="AM244" s="152"/>
      <c r="AN244" s="152"/>
      <c r="AO244" s="152"/>
      <c r="AP244" s="152"/>
      <c r="AQ244" s="152"/>
      <c r="AR244" s="152"/>
      <c r="AS244" s="152"/>
      <c r="AT244" s="152"/>
      <c r="AU244" s="152"/>
      <c r="AV244" s="152"/>
      <c r="AW244" s="152"/>
      <c r="AX244" s="152"/>
      <c r="AY244" s="152"/>
      <c r="AZ244" s="152"/>
    </row>
    <row r="245" spans="1:52" x14ac:dyDescent="0.35">
      <c r="A245" s="150">
        <v>240</v>
      </c>
      <c r="B245" s="151" t="s">
        <v>913</v>
      </c>
      <c r="C245" s="152"/>
      <c r="D245" s="152"/>
      <c r="E245" s="152"/>
      <c r="F245" s="152"/>
      <c r="G245" s="153"/>
      <c r="H245" s="152"/>
      <c r="I245" s="152"/>
      <c r="J245" s="152"/>
      <c r="K245" s="152"/>
      <c r="L245" s="152"/>
      <c r="M245" s="152"/>
      <c r="N245" s="152"/>
      <c r="O245" s="154"/>
      <c r="P245" s="154"/>
      <c r="Q245" s="154"/>
      <c r="R245" s="154"/>
      <c r="S245" s="154"/>
      <c r="T245" s="154"/>
      <c r="U245" s="152"/>
      <c r="V245" s="152"/>
      <c r="W245" s="152"/>
      <c r="X245" s="152"/>
      <c r="Y245" s="152"/>
      <c r="Z245" s="152"/>
      <c r="AA245" s="152"/>
      <c r="AB245" s="152"/>
      <c r="AC245" s="152"/>
      <c r="AD245" s="152"/>
      <c r="AE245" s="152"/>
      <c r="AF245" s="155"/>
      <c r="AG245" s="152"/>
      <c r="AH245" s="152"/>
      <c r="AI245" s="152"/>
      <c r="AJ245" s="152"/>
      <c r="AK245" s="152"/>
      <c r="AL245" s="152"/>
      <c r="AM245" s="152"/>
      <c r="AN245" s="152"/>
      <c r="AO245" s="152"/>
      <c r="AP245" s="152"/>
      <c r="AQ245" s="152"/>
      <c r="AR245" s="152"/>
      <c r="AS245" s="152"/>
      <c r="AT245" s="152"/>
      <c r="AU245" s="152"/>
      <c r="AV245" s="152"/>
      <c r="AW245" s="152"/>
      <c r="AX245" s="152"/>
      <c r="AY245" s="152"/>
      <c r="AZ245" s="152"/>
    </row>
    <row r="246" spans="1:52" x14ac:dyDescent="0.35">
      <c r="A246" s="150">
        <v>241</v>
      </c>
      <c r="B246" s="151" t="s">
        <v>913</v>
      </c>
      <c r="C246" s="152"/>
      <c r="D246" s="152"/>
      <c r="E246" s="152"/>
      <c r="F246" s="152"/>
      <c r="G246" s="153"/>
      <c r="H246" s="152"/>
      <c r="I246" s="152"/>
      <c r="J246" s="152"/>
      <c r="K246" s="152"/>
      <c r="L246" s="152"/>
      <c r="M246" s="152"/>
      <c r="N246" s="152"/>
      <c r="O246" s="154"/>
      <c r="P246" s="154"/>
      <c r="Q246" s="154"/>
      <c r="R246" s="154"/>
      <c r="S246" s="154"/>
      <c r="T246" s="154"/>
      <c r="U246" s="152"/>
      <c r="V246" s="152"/>
      <c r="W246" s="152"/>
      <c r="X246" s="152"/>
      <c r="Y246" s="152"/>
      <c r="Z246" s="152"/>
      <c r="AA246" s="152"/>
      <c r="AB246" s="152"/>
      <c r="AC246" s="152"/>
      <c r="AD246" s="152"/>
      <c r="AE246" s="152"/>
      <c r="AF246" s="155"/>
      <c r="AG246" s="152"/>
      <c r="AH246" s="152"/>
      <c r="AI246" s="152"/>
      <c r="AJ246" s="152"/>
      <c r="AK246" s="152"/>
      <c r="AL246" s="152"/>
      <c r="AM246" s="152"/>
      <c r="AN246" s="152"/>
      <c r="AO246" s="152"/>
      <c r="AP246" s="152"/>
      <c r="AQ246" s="152"/>
      <c r="AR246" s="152"/>
      <c r="AS246" s="152"/>
      <c r="AT246" s="152"/>
      <c r="AU246" s="152"/>
      <c r="AV246" s="152"/>
      <c r="AW246" s="152"/>
      <c r="AX246" s="152"/>
      <c r="AY246" s="152"/>
      <c r="AZ246" s="152"/>
    </row>
    <row r="247" spans="1:52" x14ac:dyDescent="0.35">
      <c r="A247" s="150">
        <v>242</v>
      </c>
      <c r="B247" s="151" t="s">
        <v>913</v>
      </c>
      <c r="C247" s="152"/>
      <c r="D247" s="152"/>
      <c r="E247" s="152"/>
      <c r="F247" s="152"/>
      <c r="G247" s="153"/>
      <c r="H247" s="152"/>
      <c r="I247" s="152"/>
      <c r="J247" s="152"/>
      <c r="K247" s="152"/>
      <c r="L247" s="152"/>
      <c r="M247" s="152"/>
      <c r="N247" s="152"/>
      <c r="O247" s="154"/>
      <c r="P247" s="154"/>
      <c r="Q247" s="154"/>
      <c r="R247" s="154"/>
      <c r="S247" s="154"/>
      <c r="T247" s="154"/>
      <c r="U247" s="152"/>
      <c r="V247" s="152"/>
      <c r="W247" s="152"/>
      <c r="X247" s="152"/>
      <c r="Y247" s="152"/>
      <c r="Z247" s="152"/>
      <c r="AA247" s="152"/>
      <c r="AB247" s="152"/>
      <c r="AC247" s="152"/>
      <c r="AD247" s="152"/>
      <c r="AE247" s="152"/>
      <c r="AF247" s="155"/>
      <c r="AG247" s="152"/>
      <c r="AH247" s="152"/>
      <c r="AI247" s="152"/>
      <c r="AJ247" s="152"/>
      <c r="AK247" s="152"/>
      <c r="AL247" s="152"/>
      <c r="AM247" s="152"/>
      <c r="AN247" s="152"/>
      <c r="AO247" s="152"/>
      <c r="AP247" s="152"/>
      <c r="AQ247" s="152"/>
      <c r="AR247" s="152"/>
      <c r="AS247" s="152"/>
      <c r="AT247" s="152"/>
      <c r="AU247" s="152"/>
      <c r="AV247" s="152"/>
      <c r="AW247" s="152"/>
      <c r="AX247" s="152"/>
      <c r="AY247" s="152"/>
      <c r="AZ247" s="152"/>
    </row>
    <row r="248" spans="1:52" x14ac:dyDescent="0.35">
      <c r="A248" s="150">
        <v>243</v>
      </c>
      <c r="B248" s="151" t="s">
        <v>913</v>
      </c>
      <c r="C248" s="152"/>
      <c r="D248" s="152"/>
      <c r="E248" s="152"/>
      <c r="F248" s="152"/>
      <c r="G248" s="153"/>
      <c r="H248" s="152"/>
      <c r="I248" s="152"/>
      <c r="J248" s="152"/>
      <c r="K248" s="152"/>
      <c r="L248" s="152"/>
      <c r="M248" s="152"/>
      <c r="N248" s="152"/>
      <c r="O248" s="154"/>
      <c r="P248" s="154"/>
      <c r="Q248" s="154"/>
      <c r="R248" s="154"/>
      <c r="S248" s="154"/>
      <c r="T248" s="154"/>
      <c r="U248" s="152"/>
      <c r="V248" s="152"/>
      <c r="W248" s="152"/>
      <c r="X248" s="152"/>
      <c r="Y248" s="152"/>
      <c r="Z248" s="152"/>
      <c r="AA248" s="152"/>
      <c r="AB248" s="152"/>
      <c r="AC248" s="152"/>
      <c r="AD248" s="152"/>
      <c r="AE248" s="152"/>
      <c r="AF248" s="155"/>
      <c r="AG248" s="152"/>
      <c r="AH248" s="152"/>
      <c r="AI248" s="152"/>
      <c r="AJ248" s="152"/>
      <c r="AK248" s="152"/>
      <c r="AL248" s="152"/>
      <c r="AM248" s="152"/>
      <c r="AN248" s="152"/>
      <c r="AO248" s="152"/>
      <c r="AP248" s="152"/>
      <c r="AQ248" s="152"/>
      <c r="AR248" s="152"/>
      <c r="AS248" s="152"/>
      <c r="AT248" s="152"/>
      <c r="AU248" s="152"/>
      <c r="AV248" s="152"/>
      <c r="AW248" s="152"/>
      <c r="AX248" s="152"/>
      <c r="AY248" s="152"/>
      <c r="AZ248" s="152"/>
    </row>
    <row r="249" spans="1:52" x14ac:dyDescent="0.35">
      <c r="A249" s="150">
        <v>244</v>
      </c>
      <c r="B249" s="151" t="s">
        <v>913</v>
      </c>
      <c r="C249" s="152"/>
      <c r="D249" s="152"/>
      <c r="E249" s="152"/>
      <c r="F249" s="152"/>
      <c r="G249" s="153"/>
      <c r="H249" s="152"/>
      <c r="I249" s="152"/>
      <c r="J249" s="152"/>
      <c r="K249" s="152"/>
      <c r="L249" s="152"/>
      <c r="M249" s="152"/>
      <c r="N249" s="152"/>
      <c r="O249" s="154"/>
      <c r="P249" s="154"/>
      <c r="Q249" s="154"/>
      <c r="R249" s="154"/>
      <c r="S249" s="154"/>
      <c r="T249" s="154"/>
      <c r="U249" s="152"/>
      <c r="V249" s="152"/>
      <c r="W249" s="152"/>
      <c r="X249" s="152"/>
      <c r="Y249" s="152"/>
      <c r="Z249" s="152"/>
      <c r="AA249" s="152"/>
      <c r="AB249" s="152"/>
      <c r="AC249" s="152"/>
      <c r="AD249" s="152"/>
      <c r="AE249" s="152"/>
      <c r="AF249" s="155"/>
      <c r="AG249" s="152"/>
      <c r="AH249" s="152"/>
      <c r="AI249" s="152"/>
      <c r="AJ249" s="152"/>
      <c r="AK249" s="152"/>
      <c r="AL249" s="152"/>
      <c r="AM249" s="152"/>
      <c r="AN249" s="152"/>
      <c r="AO249" s="152"/>
      <c r="AP249" s="152"/>
      <c r="AQ249" s="152"/>
      <c r="AR249" s="152"/>
      <c r="AS249" s="152"/>
      <c r="AT249" s="152"/>
      <c r="AU249" s="152"/>
      <c r="AV249" s="152"/>
      <c r="AW249" s="152"/>
      <c r="AX249" s="152"/>
      <c r="AY249" s="152"/>
      <c r="AZ249" s="152"/>
    </row>
    <row r="250" spans="1:52" x14ac:dyDescent="0.35">
      <c r="A250" s="150">
        <v>245</v>
      </c>
      <c r="B250" s="151" t="s">
        <v>913</v>
      </c>
      <c r="C250" s="152"/>
      <c r="D250" s="152"/>
      <c r="E250" s="152"/>
      <c r="F250" s="152"/>
      <c r="G250" s="153"/>
      <c r="H250" s="152"/>
      <c r="I250" s="152"/>
      <c r="J250" s="152"/>
      <c r="K250" s="152"/>
      <c r="L250" s="152"/>
      <c r="M250" s="152"/>
      <c r="N250" s="152"/>
      <c r="O250" s="154"/>
      <c r="P250" s="154"/>
      <c r="Q250" s="154"/>
      <c r="R250" s="154"/>
      <c r="S250" s="154"/>
      <c r="T250" s="154"/>
      <c r="U250" s="152"/>
      <c r="V250" s="152"/>
      <c r="W250" s="152"/>
      <c r="X250" s="152"/>
      <c r="Y250" s="152"/>
      <c r="Z250" s="152"/>
      <c r="AA250" s="152"/>
      <c r="AB250" s="152"/>
      <c r="AC250" s="152"/>
      <c r="AD250" s="152"/>
      <c r="AE250" s="152"/>
      <c r="AF250" s="155"/>
      <c r="AG250" s="152"/>
      <c r="AH250" s="152"/>
      <c r="AI250" s="152"/>
      <c r="AJ250" s="152"/>
      <c r="AK250" s="152"/>
      <c r="AL250" s="152"/>
      <c r="AM250" s="152"/>
      <c r="AN250" s="152"/>
      <c r="AO250" s="152"/>
      <c r="AP250" s="152"/>
      <c r="AQ250" s="152"/>
      <c r="AR250" s="152"/>
      <c r="AS250" s="152"/>
      <c r="AT250" s="152"/>
      <c r="AU250" s="152"/>
      <c r="AV250" s="152"/>
      <c r="AW250" s="152"/>
      <c r="AX250" s="152"/>
      <c r="AY250" s="152"/>
      <c r="AZ250" s="152"/>
    </row>
    <row r="251" spans="1:52" x14ac:dyDescent="0.35">
      <c r="A251" s="150">
        <v>246</v>
      </c>
      <c r="B251" s="151" t="s">
        <v>913</v>
      </c>
      <c r="C251" s="152"/>
      <c r="D251" s="152"/>
      <c r="E251" s="152"/>
      <c r="F251" s="152"/>
      <c r="G251" s="153"/>
      <c r="H251" s="152"/>
      <c r="I251" s="152"/>
      <c r="J251" s="152"/>
      <c r="K251" s="152"/>
      <c r="L251" s="152"/>
      <c r="M251" s="152"/>
      <c r="N251" s="152"/>
      <c r="O251" s="154"/>
      <c r="P251" s="154"/>
      <c r="Q251" s="154"/>
      <c r="R251" s="154"/>
      <c r="S251" s="154"/>
      <c r="T251" s="154"/>
      <c r="U251" s="152"/>
      <c r="V251" s="152"/>
      <c r="W251" s="152"/>
      <c r="X251" s="152"/>
      <c r="Y251" s="152"/>
      <c r="Z251" s="152"/>
      <c r="AA251" s="152"/>
      <c r="AB251" s="152"/>
      <c r="AC251" s="152"/>
      <c r="AD251" s="152"/>
      <c r="AE251" s="152"/>
      <c r="AF251" s="155"/>
      <c r="AG251" s="152"/>
      <c r="AH251" s="152"/>
      <c r="AI251" s="152"/>
      <c r="AJ251" s="152"/>
      <c r="AK251" s="152"/>
      <c r="AL251" s="152"/>
      <c r="AM251" s="152"/>
      <c r="AN251" s="152"/>
      <c r="AO251" s="152"/>
      <c r="AP251" s="152"/>
      <c r="AQ251" s="152"/>
      <c r="AR251" s="152"/>
      <c r="AS251" s="152"/>
      <c r="AT251" s="152"/>
      <c r="AU251" s="152"/>
      <c r="AV251" s="152"/>
      <c r="AW251" s="152"/>
      <c r="AX251" s="152"/>
      <c r="AY251" s="152"/>
      <c r="AZ251" s="152"/>
    </row>
    <row r="252" spans="1:52" x14ac:dyDescent="0.35">
      <c r="A252" s="150">
        <v>247</v>
      </c>
      <c r="B252" s="151" t="s">
        <v>913</v>
      </c>
      <c r="C252" s="152"/>
      <c r="D252" s="152"/>
      <c r="E252" s="152"/>
      <c r="F252" s="152"/>
      <c r="G252" s="153"/>
      <c r="H252" s="152"/>
      <c r="I252" s="152"/>
      <c r="J252" s="152"/>
      <c r="K252" s="152"/>
      <c r="L252" s="152"/>
      <c r="M252" s="152"/>
      <c r="N252" s="152"/>
      <c r="O252" s="154"/>
      <c r="P252" s="154"/>
      <c r="Q252" s="154"/>
      <c r="R252" s="154"/>
      <c r="S252" s="154"/>
      <c r="T252" s="154"/>
      <c r="U252" s="152"/>
      <c r="V252" s="152"/>
      <c r="W252" s="152"/>
      <c r="X252" s="152"/>
      <c r="Y252" s="152"/>
      <c r="Z252" s="152"/>
      <c r="AA252" s="152"/>
      <c r="AB252" s="152"/>
      <c r="AC252" s="152"/>
      <c r="AD252" s="152"/>
      <c r="AE252" s="152"/>
      <c r="AF252" s="155"/>
      <c r="AG252" s="152"/>
      <c r="AH252" s="152"/>
      <c r="AI252" s="152"/>
      <c r="AJ252" s="152"/>
      <c r="AK252" s="152"/>
      <c r="AL252" s="152"/>
      <c r="AM252" s="152"/>
      <c r="AN252" s="152"/>
      <c r="AO252" s="152"/>
      <c r="AP252" s="152"/>
      <c r="AQ252" s="152"/>
      <c r="AR252" s="152"/>
      <c r="AS252" s="152"/>
      <c r="AT252" s="152"/>
      <c r="AU252" s="152"/>
      <c r="AV252" s="152"/>
      <c r="AW252" s="152"/>
      <c r="AX252" s="152"/>
      <c r="AY252" s="152"/>
      <c r="AZ252" s="152"/>
    </row>
    <row r="253" spans="1:52" x14ac:dyDescent="0.35">
      <c r="A253" s="150">
        <v>248</v>
      </c>
      <c r="B253" s="151" t="s">
        <v>913</v>
      </c>
      <c r="C253" s="152"/>
      <c r="D253" s="152"/>
      <c r="E253" s="152"/>
      <c r="F253" s="152"/>
      <c r="G253" s="153"/>
      <c r="H253" s="152"/>
      <c r="I253" s="152"/>
      <c r="J253" s="152"/>
      <c r="K253" s="152"/>
      <c r="L253" s="152"/>
      <c r="M253" s="152"/>
      <c r="N253" s="152"/>
      <c r="O253" s="154"/>
      <c r="P253" s="154"/>
      <c r="Q253" s="154"/>
      <c r="R253" s="154"/>
      <c r="S253" s="154"/>
      <c r="T253" s="154"/>
      <c r="U253" s="152"/>
      <c r="V253" s="152"/>
      <c r="W253" s="152"/>
      <c r="X253" s="152"/>
      <c r="Y253" s="152"/>
      <c r="Z253" s="152"/>
      <c r="AA253" s="152"/>
      <c r="AB253" s="152"/>
      <c r="AC253" s="152"/>
      <c r="AD253" s="152"/>
      <c r="AE253" s="152"/>
      <c r="AF253" s="155"/>
      <c r="AG253" s="152"/>
      <c r="AH253" s="152"/>
      <c r="AI253" s="152"/>
      <c r="AJ253" s="152"/>
      <c r="AK253" s="152"/>
      <c r="AL253" s="152"/>
      <c r="AM253" s="152"/>
      <c r="AN253" s="152"/>
      <c r="AO253" s="152"/>
      <c r="AP253" s="152"/>
      <c r="AQ253" s="152"/>
      <c r="AR253" s="152"/>
      <c r="AS253" s="152"/>
      <c r="AT253" s="152"/>
      <c r="AU253" s="152"/>
      <c r="AV253" s="152"/>
      <c r="AW253" s="152"/>
      <c r="AX253" s="152"/>
      <c r="AY253" s="152"/>
      <c r="AZ253" s="152"/>
    </row>
    <row r="254" spans="1:52" x14ac:dyDescent="0.35">
      <c r="A254" s="150">
        <v>249</v>
      </c>
      <c r="B254" s="151" t="s">
        <v>913</v>
      </c>
      <c r="C254" s="152"/>
      <c r="D254" s="152"/>
      <c r="E254" s="152"/>
      <c r="F254" s="152"/>
      <c r="G254" s="153"/>
      <c r="H254" s="152"/>
      <c r="I254" s="152"/>
      <c r="J254" s="152"/>
      <c r="K254" s="152"/>
      <c r="L254" s="152"/>
      <c r="M254" s="152"/>
      <c r="N254" s="152"/>
      <c r="O254" s="154"/>
      <c r="P254" s="154"/>
      <c r="Q254" s="154"/>
      <c r="R254" s="154"/>
      <c r="S254" s="154"/>
      <c r="T254" s="154"/>
      <c r="U254" s="152"/>
      <c r="V254" s="152"/>
      <c r="W254" s="152"/>
      <c r="X254" s="152"/>
      <c r="Y254" s="152"/>
      <c r="Z254" s="152"/>
      <c r="AA254" s="152"/>
      <c r="AB254" s="152"/>
      <c r="AC254" s="152"/>
      <c r="AD254" s="152"/>
      <c r="AE254" s="152"/>
      <c r="AF254" s="155"/>
      <c r="AG254" s="152"/>
      <c r="AH254" s="152"/>
      <c r="AI254" s="152"/>
      <c r="AJ254" s="152"/>
      <c r="AK254" s="152"/>
      <c r="AL254" s="152"/>
      <c r="AM254" s="152"/>
      <c r="AN254" s="152"/>
      <c r="AO254" s="152"/>
      <c r="AP254" s="152"/>
      <c r="AQ254" s="152"/>
      <c r="AR254" s="152"/>
      <c r="AS254" s="152"/>
      <c r="AT254" s="152"/>
      <c r="AU254" s="152"/>
      <c r="AV254" s="152"/>
      <c r="AW254" s="152"/>
      <c r="AX254" s="152"/>
      <c r="AY254" s="152"/>
      <c r="AZ254" s="152"/>
    </row>
    <row r="255" spans="1:52" x14ac:dyDescent="0.35">
      <c r="A255" s="150">
        <v>250</v>
      </c>
      <c r="B255" s="151" t="s">
        <v>913</v>
      </c>
      <c r="C255" s="152"/>
      <c r="D255" s="152"/>
      <c r="E255" s="152"/>
      <c r="F255" s="152"/>
      <c r="G255" s="153"/>
      <c r="H255" s="152"/>
      <c r="I255" s="152"/>
      <c r="J255" s="152"/>
      <c r="K255" s="152"/>
      <c r="L255" s="152"/>
      <c r="M255" s="152"/>
      <c r="N255" s="152"/>
      <c r="O255" s="154"/>
      <c r="P255" s="154"/>
      <c r="Q255" s="154"/>
      <c r="R255" s="154"/>
      <c r="S255" s="154"/>
      <c r="T255" s="154"/>
      <c r="U255" s="152"/>
      <c r="V255" s="152"/>
      <c r="W255" s="152"/>
      <c r="X255" s="152"/>
      <c r="Y255" s="152"/>
      <c r="Z255" s="152"/>
      <c r="AA255" s="152"/>
      <c r="AB255" s="152"/>
      <c r="AC255" s="152"/>
      <c r="AD255" s="152"/>
      <c r="AE255" s="152"/>
      <c r="AF255" s="155"/>
      <c r="AG255" s="152"/>
      <c r="AH255" s="152"/>
      <c r="AI255" s="152"/>
      <c r="AJ255" s="152"/>
      <c r="AK255" s="152"/>
      <c r="AL255" s="152"/>
      <c r="AM255" s="152"/>
      <c r="AN255" s="152"/>
      <c r="AO255" s="152"/>
      <c r="AP255" s="152"/>
      <c r="AQ255" s="152"/>
      <c r="AR255" s="152"/>
      <c r="AS255" s="152"/>
      <c r="AT255" s="152"/>
      <c r="AU255" s="152"/>
      <c r="AV255" s="152"/>
      <c r="AW255" s="152"/>
      <c r="AX255" s="152"/>
      <c r="AY255" s="152"/>
      <c r="AZ255" s="152"/>
    </row>
  </sheetData>
  <sheetProtection selectLockedCells="1"/>
  <dataValidations xWindow="498" yWindow="808" count="66">
    <dataValidation allowBlank="1" showInputMessage="1" showErrorMessage="1" prompt="An unambiguous reference to the resource within a given context." sqref="A3" xr:uid="{8945417C-A718-4D78-90F5-3069C436D656}"/>
    <dataValidation allowBlank="1" showInputMessage="1" showErrorMessage="1" prompt="A name given to the resource" sqref="B3" xr:uid="{735F3ABC-9E8A-499D-886F-D85C307A1160}"/>
    <dataValidation allowBlank="1" showInputMessage="1" showErrorMessage="1" prompt="An alternative name for the resource" sqref="C3" xr:uid="{E506F05E-DFB4-476C-AE53-A10EB9976BE1}"/>
    <dataValidation allowBlank="1" showInputMessage="1" showErrorMessage="1" prompt="A summary of the resource" sqref="D3" xr:uid="{7A4092A5-0BD9-4988-91E0-CF6BD3CB259C}"/>
    <dataValidation allowBlank="1" showInputMessage="1" showErrorMessage="1" prompt="An account of the resource.  use if a more lengthy explanation of the resource is needed than placed in the abstract" sqref="E3" xr:uid="{3C879661-BA9A-4E7D-9CA8-EC0C577D95AA}"/>
    <dataValidation allowBlank="1" showInputMessage="1" showErrorMessage="1" prompt="If related to a published document or material - A bibliographic reference for the resource." sqref="F3" xr:uid="{D31031F3-A60E-4227-8864-786B0403FAAB}"/>
    <dataValidation allowBlank="1" showInputMessage="1" showErrorMessage="1" prompt="An entity responsible for making the resource." sqref="G3" xr:uid="{44DCA9B1-D72C-4142-B06C-A7EADFFAD827}"/>
    <dataValidation allowBlank="1" showInputMessage="1" showErrorMessage="1" prompt="If different from the creator - An entity responsible for making contributions to the resource" sqref="H3" xr:uid="{80CFA3E0-11D7-4B76-A163-285959241A4D}"/>
    <dataValidation allowBlank="1" showInputMessage="1" showErrorMessage="1" prompt="An entity responsible for making the resource available" sqref="I3" xr:uid="{36BC0A44-77E1-4780-B3C3-85A5CDB0AF19}"/>
    <dataValidation allowBlank="1" showInputMessage="1" showErrorMessage="1" prompt="A related resource from which the described resource is derived." sqref="J3" xr:uid="{8A3C97BB-977B-4B7F-9F75-9AC1020BA3C2}"/>
    <dataValidation allowBlank="1" showInputMessage="1" showErrorMessage="1" prompt="Information about rights held in and over the resource" sqref="K3" xr:uid="{1E66AB5B-D5F7-4BE4-9F68-429DE834722C}"/>
    <dataValidation allowBlank="1" showInputMessage="1" showErrorMessage="1" prompt="A person or organization owning or managing rights over the resource" sqref="L3" xr:uid="{A66CC571-224B-445A-B6AB-0C8F2BEE9CBC}"/>
    <dataValidation allowBlank="1" showInputMessage="1" showErrorMessage="1" prompt="A statement of any changes in ownership and custody of the resource since its creation that are significant for its authenticity, integrity, and interpretation" sqref="M3" xr:uid="{53374D96-20E5-4FAD-9BC7-C837DF5B22FD}"/>
    <dataValidation allowBlank="1" showInputMessage="1" showErrorMessage="1" prompt="Date (often a range) of validity of a resource._x000a_Either &quot;dd/mm/yyyy&quot; or &quot;dd/mm/yyyy - dd/mm/yyyy&quot;." sqref="N3" xr:uid="{14CAEF55-980F-42EE-AA0E-7A3587AF7575}"/>
    <dataValidation allowBlank="1" showInputMessage="1" showErrorMessage="1" prompt="Date of creation of the resource_x000a_dd/mm/yyyy" sqref="O3" xr:uid="{7FC259F9-410A-4052-9456-0F05B70ABC3F}"/>
    <dataValidation allowBlank="1" showInputMessage="1" showErrorMessage="1" prompt="Date of acceptance of the resource._x000a_dd/mm/yyyy" sqref="P3" xr:uid="{285B9372-D28E-4197-BA17-EAC39E64B6F0}"/>
    <dataValidation allowBlank="1" showInputMessage="1" showErrorMessage="1" prompt="Date of copyright of the resource_x000a_dd/mm/yyyy" sqref="Q3" xr:uid="{7C4B4203-7BEB-4262-A07C-35C627383CD6}"/>
    <dataValidation allowBlank="1" showInputMessage="1" showErrorMessage="1" prompt="Date of submission of the resource_x000a_dd/mm/yyyy" sqref="R3" xr:uid="{C82ADB7C-C7CB-4C67-BEE8-FE6BB2BDFAA8}"/>
    <dataValidation allowBlank="1" showInputMessage="1" showErrorMessage="1" prompt="Date of formal issuance of the resource_x000a_dd/mm/yyyy" sqref="S3" xr:uid="{8FDD9EC5-D6A9-4F69-BACE-D3EC270003E8}"/>
    <dataValidation allowBlank="1" showInputMessage="1" showErrorMessage="1" prompt="Date on which the resource was changed_x000a_dd/mm/yyyy" sqref="T3" xr:uid="{471F5B22-CF98-4B3D-8E9A-91F3FFDB4421}"/>
    <dataValidation allowBlank="1" showInputMessage="1" showErrorMessage="1" prompt="A language of the resource." sqref="U3" xr:uid="{67AE3DCB-D827-459C-8B0E-D0DEF90AE892}"/>
    <dataValidation allowBlank="1" showInputMessage="1" showErrorMessage="1" prompt="A topic of the resource._x000a_Choose from selection" sqref="V3" xr:uid="{CCC210DF-0F32-4264-B223-77204771CCD8}"/>
    <dataValidation allowBlank="1" showInputMessage="1" showErrorMessage="1" prompt="Words or phrases which describe the resource_x000a_Separate each keyword with a comma (,)" sqref="W3" xr:uid="{A9999A00-55FF-4C68-8EB3-32282FBFE0A5}"/>
    <dataValidation allowBlank="1" showInputMessage="1" showErrorMessage="1" prompt="The nature or genre of the resource.  Free to enter any text." sqref="X3" xr:uid="{61CB172F-9042-453B-A281-EC02EF859F8F}"/>
    <dataValidation allowBlank="1" showInputMessage="1" showErrorMessage="1" prompt="A legal document giving official permission to do something with the resource" sqref="Y3" xr:uid="{B612E711-37E4-45F3-9338-47DE40E28374}"/>
    <dataValidation allowBlank="1" showInputMessage="1" showErrorMessage="1" prompt="An established standard to which the described resource conforms" sqref="Z3" xr:uid="{5A974758-061B-4F00-B933-3EFF4FC97FB5}"/>
    <dataValidation allowBlank="1" showInputMessage="1" showErrorMessage="1" prompt="The file format, physical medium, or dimensions of the resource._x000a_Choose from selected" sqref="AA3" xr:uid="{3748202B-A4E6-45CA-84F8-C2FBCC5E570D}"/>
    <dataValidation allowBlank="1" showInputMessage="1" showErrorMessage="1" prompt="information about the online sources from which the resource can be obtained.  Best expressed as a website address (e.g. http://www.google.com" sqref="AC3" xr:uid="{F8B446BC-27BC-4EBC-8C07-A8D5BF531845}"/>
    <dataValidation allowBlank="1" showInputMessage="1" showErrorMessage="1" prompt="information about the offline sources from which the medium can be obtained" sqref="AD3" xr:uid="{CE4B14E3-5209-4386-8467-807C9F052CB8}"/>
    <dataValidation allowBlank="1" showInputMessage="1" showErrorMessage="1" prompt="Date that the resource became or will become available._x000a_dd/mm/yyyy" sqref="AE3" xr:uid="{F8D94DC9-05D5-48F8-B5D7-94509455FCB9}"/>
    <dataValidation allowBlank="1" showInputMessage="1" showErrorMessage="1" prompt="estimated size of a unit in specified transfer format in Mb._x000a_Put -999 if not applicable" sqref="AF3" xr:uid="{43D23C97-CA8C-431F-A7B1-2A346DA1B9F4}"/>
    <dataValidation allowBlank="1" showInputMessage="1" showErrorMessage="1" prompt="Brief description of the (recommended) resource and/or resource series usage" sqref="AG3" xr:uid="{4370EBAF-59E8-4789-A254-C45C18275B9F}"/>
    <dataValidation allowBlank="1" showInputMessage="1" showErrorMessage="1" prompt="A class of agents for whom the resource is intended or useful." sqref="AH3" xr:uid="{DAA76FAD-2621-4321-9259-D03831A704F7}"/>
    <dataValidation allowBlank="1" showInputMessage="1" showErrorMessage="1" prompt="Information about who access the resource or an indication of its security status." sqref="AI3" xr:uid="{626527BF-788F-4BCA-9FBD-6A3A59DA69F7}"/>
    <dataValidation allowBlank="1" showInputMessage="1" showErrorMessage="1" prompt="limitations affecting fitness for use of the resource or metadata" sqref="AJ3" xr:uid="{1A92E476-9A34-420B-BFDD-09A746D23874}"/>
    <dataValidation allowBlank="1" showInputMessage="1" showErrorMessage="1" prompt="spatial or temporal extents/levels for application of the constraint" sqref="AK3" xr:uid="{215D8F0D-AD8B-4364-A469-9C3D499F5AB6}"/>
    <dataValidation allowBlank="1" showInputMessage="1" showErrorMessage="1" prompt="graphic symbol indicating the constraint" sqref="AL3" xr:uid="{0CF01654-FABE-4CF9-B0ED-BA081CD8CFB0}"/>
    <dataValidation allowBlank="1" showInputMessage="1" showErrorMessage="1" prompt="citation for the limitation or constraint" sqref="AM3" xr:uid="{884C2110-2483-444F-A5ED-D77676423AA5}"/>
    <dataValidation allowBlank="1" showInputMessage="1" showErrorMessage="1" prompt="information concerning parties to whom the resources can or cannot be released." sqref="AN3" xr:uid="{A31BD243-03D0-43C1-B6E9-C40DD6A56B48}"/>
    <dataValidation allowBlank="1" showInputMessage="1" showErrorMessage="1" prompt="access constraints applied to assure protection of privacy or intellectual property, and any special restrictions of limitations on obtaining the resource or metadata" sqref="AO3" xr:uid="{53896F9C-9DBC-4DC2-A21F-9659302606AB}"/>
    <dataValidation allowBlank="1" showInputMessage="1" showErrorMessage="1" prompt="other restrictions and legal prerequisites for accessing and using the metadata or resource" sqref="AP3" xr:uid="{42F2B4A1-54B7-402F-8D3A-D6861CC06BEF}"/>
    <dataValidation allowBlank="1" showInputMessage="1" showErrorMessage="1" prompt="party responsible for the resource constraints.  Choose from list." sqref="AQ3" xr:uid="{E4DBA43B-0487-4680-BAB2-C4BAC8F6D7C7}"/>
    <dataValidation allowBlank="1" showInputMessage="1" showErrorMessage="1" prompt="The method by which items are added to a collection" sqref="AR3" xr:uid="{2545B4AB-C37B-4359-8E06-28A4FA1D78BF}"/>
    <dataValidation allowBlank="1" showInputMessage="1" showErrorMessage="1" prompt="The frequency with which items are added to a collection" sqref="AS3" xr:uid="{E0FB97F3-1EB2-4C03-83D0-1CFFE2B696AE}"/>
    <dataValidation allowBlank="1" showInputMessage="1" showErrorMessage="1" prompt="The policy governing the addition of items to a collection." sqref="AT3" xr:uid="{610FA2AB-ABE8-4C7B-8EB5-AF6E507A0F08}"/>
    <dataValidation allowBlank="1" showInputMessage="1" showErrorMessage="1" prompt="The spatial or temporal topic of the resource, spatial applicability of the resource, or jurisdiction under which the resource is relevant._x000a__x000a_General Descriptions only  - more specific fields are available for extent and location etc. " sqref="AU3" xr:uid="{9F9C4176-35BA-4C95-AB4A-AE5E5C97AF74}"/>
    <dataValidation allowBlank="1" showInputMessage="1" showErrorMessage="1" prompt="The size or duration of the resource.  In Mb - do not include units in field but convert. " sqref="AV3" xr:uid="{D9ED265C-E575-453B-BD08-970406D543F1}"/>
    <dataValidation allowBlank="1" showInputMessage="1" showErrorMessage="1" prompt="Temporal characteristics of the resource.  Period of time it is relevant.  Either single value (dd/mm/yyyy)  or range (dd/mm/yyyy - dd/mm/yyyy)" sqref="AW3" xr:uid="{4A0F24CC-80DE-476F-814F-97C448BBF911}"/>
    <dataValidation allowBlank="1" showInputMessage="1" showErrorMessage="1" prompt="Minimum time period resolvable in the dataset.  Free to type any text but suggest values such as &quot;day, month, year, week, dekad, hour&quot;" sqref="AX3" xr:uid="{00543962-0BFA-45D9-85EF-741E56E9EA3C}"/>
    <dataValidation allowBlank="1" showInputMessage="1" showErrorMessage="1" prompt="Lowest Level of geographic aggregation covered by the data.  Free text but can be values such as &quot;ED&quot;, &quot;PSU&quot;, &quot;Country&quot;, &quot;Village&quot;,&quot;Feature type&quot;  (e.g. Health Centre), &quot;household&quot;" sqref="AY3" xr:uid="{74A82F8A-20A5-4126-BDBC-01C645EB8A0A}"/>
    <dataValidation allowBlank="1" showInputMessage="1" showErrorMessage="1" prompt="Basic unit of analysis or observation that file describes: individuals, families/households, groups, institutions/organizations, administrative units, etc. The &quot;unit&quot; attribute is included to permit  development of a controlled vocabulary for this element" sqref="AZ3" xr:uid="{DFABBB2F-A776-4D19-9539-2598E8497E58}"/>
    <dataValidation allowBlank="1" showInputMessage="1" showErrorMessage="1" promptTitle="CONDITION" prompt="If one exists" sqref="C4" xr:uid="{3A309402-4C6F-4746-A100-1F3820BDD039}"/>
    <dataValidation allowBlank="1" showInputMessage="1" showErrorMessage="1" promptTitle="CONDITION" prompt="If a more lengthy description exists" sqref="E4" xr:uid="{0C71A2DE-2047-44C8-8432-8417435B27EC}"/>
    <dataValidation allowBlank="1" showInputMessage="1" showErrorMessage="1" promptTitle="CONDITION" prompt="If dataset is part of a published work." sqref="F4" xr:uid="{9CA1CC4D-D3D5-4EC5-80C6-17EB0864D954}"/>
    <dataValidation allowBlank="1" showInputMessage="1" showErrorMessage="1" promptTitle="CONDITION" prompt="If different or additional to the creator" sqref="H4" xr:uid="{06F58498-8D9D-4A45-9A86-7D8C95D2FBBA}"/>
    <dataValidation allowBlank="1" showInputMessage="1" showErrorMessage="1" promptTitle="CONDITION" prompt="If there has been an update to the material.  If so this is MANDATORY" sqref="T4" xr:uid="{B9ABE103-D671-4AEF-A056-EA087F2945CB}"/>
    <dataValidation allowBlank="1" showInputMessage="1" showErrorMessage="1" prompt="Separate keywords by commas" sqref="W5:W255" xr:uid="{F86CE4C4-8AA6-4A76-8815-AA7BA523EE4C}"/>
    <dataValidation allowBlank="1" showInputMessage="1" showErrorMessage="1" promptTitle="CONDITION" prompt="If existing" sqref="Y4" xr:uid="{12458C6F-71DA-4DF4-89D4-86490FAD6B94}"/>
    <dataValidation allowBlank="1" showInputMessage="1" showErrorMessage="1" promptTitle="CONDITION" prompt="If it conforms to a recognised  standard" sqref="Z4" xr:uid="{E703CCF3-78D2-4954-AF06-EDC5D7D557CC}"/>
    <dataValidation allowBlank="1" showInputMessage="1" showErrorMessage="1" promptTitle="CONDITION" prompt="If there is one specific format in which it is stored " sqref="AB4" xr:uid="{DC4E3880-5D9D-4B3F-862D-97C76ED64D9B}"/>
    <dataValidation allowBlank="1" showInputMessage="1" showErrorMessage="1" promptTitle="CONDITION" prompt="If available on line (open or protected) " sqref="AC4" xr:uid="{20937AE8-3E9A-4361-8108-658B80DF61BC}"/>
    <dataValidation type="date" allowBlank="1" showInputMessage="1" showErrorMessage="1" errorTitle="DATE" error="Please enter valid date format dd/mm/yyyy" promptTitle="DATE" prompt="dd/mm/yyyy" sqref="AE5:AE255 O5:T254" xr:uid="{AFD7CB53-2B06-4744-9C8D-50D02A6FC73C}">
      <formula1>1</formula1>
      <formula2>73415</formula2>
    </dataValidation>
    <dataValidation allowBlank="1" showInputMessage="1" showErrorMessage="1" errorTitle="NUMBER" sqref="AF5:AF255" xr:uid="{DC3569E5-32C3-401B-A8F5-5D584ACA087D}"/>
    <dataValidation allowBlank="1" showInputMessage="1" showErrorMessage="1" promptTitle="NUMBER" prompt="Please enter a number only._x000a_Convert to Mb." sqref="AF4" xr:uid="{32F3961F-6E96-47EC-BA6B-2EDC4E5A901C}"/>
    <dataValidation allowBlank="1" showInputMessage="1" showErrorMessage="1" promptTitle="FORMAT" prompt="If possible use format:_x000a_www.website.com_x000a_or http://  etc." sqref="AC5:AC255" xr:uid="{3FB2530C-ED19-423D-AA3B-5DCAB257671D}"/>
    <dataValidation allowBlank="1" showInputMessage="1" showErrorMessage="1" prompt="If No online location is available, list name of agency or location where this data can be obtained." sqref="AD4" xr:uid="{92A3D750-9E5F-41D4-9644-FBC7E3ECF3FF}"/>
  </dataValidations>
  <hyperlinks>
    <hyperlink ref="AC6" r:id="rId1" xr:uid="{F1D56B0B-4836-4C99-ACF6-A96AD370C970}"/>
    <hyperlink ref="AC30" r:id="rId2" xr:uid="{C71E3E81-0671-46A1-A477-2C8BDD1C1A36}"/>
    <hyperlink ref="AC76" r:id="rId3" xr:uid="{DA110FF4-A9B8-438E-A260-1CDA4EE04727}"/>
    <hyperlink ref="AC49" r:id="rId4" xr:uid="{71E4FC81-89DF-4443-942F-0703F7D9452E}"/>
    <hyperlink ref="AC77" r:id="rId5" xr:uid="{F776A41A-EDC1-4088-A143-CF39E5C97D95}"/>
    <hyperlink ref="AC42" r:id="rId6" xr:uid="{02954C5D-5EA3-44A8-99E7-E2CC9F87E353}"/>
    <hyperlink ref="AC45" r:id="rId7" xr:uid="{D6D983E1-D720-420F-AE2E-D673DF928022}"/>
  </hyperlinks>
  <pageMargins left="0.7" right="0.7" top="0.75" bottom="0.75" header="0.3" footer="0.3"/>
  <pageSetup paperSize="9" orientation="portrait" horizontalDpi="0" verticalDpi="0" r:id="rId8"/>
  <legacyDrawing r:id="rId9"/>
  <tableParts count="1">
    <tablePart r:id="rId10"/>
  </tableParts>
  <extLst>
    <ext xmlns:x14="http://schemas.microsoft.com/office/spreadsheetml/2009/9/main" uri="{CCE6A557-97BC-4b89-ADB6-D9C93CAAB3DF}">
      <x14:dataValidations xmlns:xm="http://schemas.microsoft.com/office/excel/2006/main" xWindow="498" yWindow="808" count="7">
        <x14:dataValidation type="list" allowBlank="1" showInputMessage="1" showErrorMessage="1" prompt="Choose from Selection" xr:uid="{252034E5-D058-4A59-89BF-F39EB3DAA684}">
          <x14:formula1>
            <xm:f>'LOOK UP LISTS'!$E$20:$E$40</xm:f>
          </x14:formula1>
          <xm:sqref>V5:V255</xm:sqref>
        </x14:dataValidation>
        <x14:dataValidation type="list" allowBlank="1" showInputMessage="1" showErrorMessage="1" prompt="Choose from list.  If your format is not available add to FILEFORMAT table  in LOOK UP LIST, close spreadsheet and reopen." xr:uid="{E849D9FF-AE88-4E22-8C4E-5501BAE03BB5}">
          <x14:formula1>
            <xm:f>'LOOK UP LISTS'!$S$20:$S$41</xm:f>
          </x14:formula1>
          <xm:sqref>AA5:AA255</xm:sqref>
        </x14:dataValidation>
        <x14:dataValidation type="list" allowBlank="1" showInputMessage="1" showErrorMessage="1" prompt="Choose from selected.  If not available, go to MD_Medium in Look Up Lists, add value, close and reopen spreadsheet." xr:uid="{E969AB5D-765F-43E5-9F5D-94A88D2CF377}">
          <x14:formula1>
            <xm:f>'LOOK UP LISTS'!$U$20:$U$25</xm:f>
          </x14:formula1>
          <xm:sqref>AB5:AB255</xm:sqref>
        </x14:dataValidation>
        <x14:dataValidation type="list" allowBlank="1" showInputMessage="1" showErrorMessage="1" prompt="Choose from selection.  If not available add to list MD_AccrualMethod in Look Up Lists, then choose from pick list." xr:uid="{54106239-731B-4A53-82A5-6B79581E5893}">
          <x14:formula1>
            <xm:f>'LOOK UP LISTS'!$W$20:$W$26</xm:f>
          </x14:formula1>
          <xm:sqref>AR5:AR255</xm:sqref>
        </x14:dataValidation>
        <x14:dataValidation type="list" allowBlank="1" showInputMessage="1" showErrorMessage="1" prompt="Choose from selected.  If policy not shown, add to list MD_AccrualPolicy in LOOK UP LISTS." xr:uid="{341085EB-8D2E-4BC9-8241-BA7F21E01FDA}">
          <x14:formula1>
            <xm:f>'LOOK UP LISTS'!$Z$20:$Z$23</xm:f>
          </x14:formula1>
          <xm:sqref>AT5</xm:sqref>
        </x14:dataValidation>
        <x14:dataValidation type="list" allowBlank="1" showInputMessage="1" showErrorMessage="1" promptTitle="Select Contact" prompt="Select organisation.  If organisation is not present, add value to Contact Tab with all details, close spreadsheet, reopen and select again from the list." xr:uid="{2BC5E2AD-B502-4319-9BEF-677B5BDD1553}">
          <x14:formula1>
            <xm:f>CONTACTS!$B$3:$B$34</xm:f>
          </x14:formula1>
          <xm:sqref>J57:J58 G5:I255 L5:L255</xm:sqref>
        </x14:dataValidation>
        <x14:dataValidation type="list" allowBlank="1" showInputMessage="1" showErrorMessage="1" prompt="Choose from list, if not available, add all details to Contact List, close spreadsheet and reopen to refresh." xr:uid="{E2BC1FBD-6874-48E9-9281-BA24F7B02DDC}">
          <x14:formula1>
            <xm:f>CONTACTS!$B$3:$B$34</xm:f>
          </x14:formula1>
          <xm:sqref>AQ5</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1EC955-B966-4F8A-B7E5-8D4739800260}">
  <sheetPr codeName="Sheet3">
    <tabColor theme="7" tint="0.59999389629810485"/>
  </sheetPr>
  <dimension ref="A1:R253"/>
  <sheetViews>
    <sheetView workbookViewId="0">
      <pane xSplit="2" ySplit="4" topLeftCell="C17" activePane="bottomRight" state="frozen"/>
      <selection pane="topRight" activeCell="C1" sqref="C1"/>
      <selection pane="bottomLeft" activeCell="A5" sqref="A5"/>
      <selection pane="bottomRight" activeCell="C27" sqref="C27"/>
    </sheetView>
  </sheetViews>
  <sheetFormatPr defaultColWidth="41.453125" defaultRowHeight="14.5" x14ac:dyDescent="0.35"/>
  <cols>
    <col min="1" max="1" width="4" bestFit="1" customWidth="1"/>
    <col min="2" max="2" width="32.453125" bestFit="1" customWidth="1"/>
    <col min="3" max="3" width="19.453125" bestFit="1" customWidth="1"/>
    <col min="4" max="4" width="20.26953125" customWidth="1"/>
    <col min="5" max="5" width="19.81640625" customWidth="1"/>
    <col min="6" max="6" width="19.453125" style="214" bestFit="1" customWidth="1"/>
    <col min="7" max="7" width="20.6328125" bestFit="1" customWidth="1"/>
    <col min="8" max="8" width="20.453125" bestFit="1" customWidth="1"/>
    <col min="9" max="9" width="21.1796875" bestFit="1" customWidth="1"/>
    <col min="10" max="10" width="21.54296875" bestFit="1" customWidth="1"/>
    <col min="11" max="11" width="30" bestFit="1" customWidth="1"/>
    <col min="12" max="12" width="22.81640625" bestFit="1" customWidth="1"/>
    <col min="13" max="13" width="31.26953125" bestFit="1" customWidth="1"/>
    <col min="14" max="14" width="19.453125" bestFit="1" customWidth="1"/>
    <col min="15" max="15" width="31.453125" bestFit="1" customWidth="1"/>
    <col min="16" max="16" width="29.1796875" bestFit="1" customWidth="1"/>
    <col min="17" max="17" width="20.453125" bestFit="1" customWidth="1"/>
    <col min="18" max="18" width="24.453125" bestFit="1" customWidth="1"/>
  </cols>
  <sheetData>
    <row r="1" spans="1:18" s="215" customFormat="1" ht="15" thickBot="1" x14ac:dyDescent="0.4">
      <c r="B1" s="215" t="s">
        <v>818</v>
      </c>
      <c r="C1" s="216" t="s">
        <v>260</v>
      </c>
      <c r="D1" s="206" t="s">
        <v>260</v>
      </c>
      <c r="E1" s="206" t="s">
        <v>260</v>
      </c>
      <c r="F1" s="206" t="s">
        <v>260</v>
      </c>
      <c r="G1" s="206" t="s">
        <v>260</v>
      </c>
      <c r="H1" s="206" t="s">
        <v>260</v>
      </c>
      <c r="I1" s="206" t="s">
        <v>260</v>
      </c>
      <c r="J1" s="206" t="s">
        <v>260</v>
      </c>
      <c r="K1" s="206" t="s">
        <v>260</v>
      </c>
      <c r="L1" s="206" t="s">
        <v>260</v>
      </c>
      <c r="M1" s="206" t="s">
        <v>260</v>
      </c>
      <c r="N1" s="206" t="s">
        <v>260</v>
      </c>
      <c r="O1" s="206" t="s">
        <v>260</v>
      </c>
      <c r="P1" s="206" t="s">
        <v>260</v>
      </c>
      <c r="Q1" s="206" t="s">
        <v>260</v>
      </c>
      <c r="R1" s="206" t="s">
        <v>260</v>
      </c>
    </row>
    <row r="2" spans="1:18" s="215" customFormat="1" ht="15" thickBot="1" x14ac:dyDescent="0.4">
      <c r="B2" s="215" t="s">
        <v>819</v>
      </c>
      <c r="C2" s="217" t="s">
        <v>261</v>
      </c>
      <c r="D2" s="207" t="s">
        <v>261</v>
      </c>
      <c r="E2" s="207" t="s">
        <v>261</v>
      </c>
      <c r="F2" s="207" t="s">
        <v>261</v>
      </c>
      <c r="G2" s="207" t="s">
        <v>265</v>
      </c>
      <c r="H2" s="207" t="s">
        <v>265</v>
      </c>
      <c r="I2" s="207" t="s">
        <v>265</v>
      </c>
      <c r="J2" s="207" t="s">
        <v>265</v>
      </c>
      <c r="K2" s="207" t="s">
        <v>265</v>
      </c>
      <c r="L2" s="207" t="s">
        <v>276</v>
      </c>
      <c r="M2" s="207" t="s">
        <v>276</v>
      </c>
      <c r="N2" s="207" t="s">
        <v>283</v>
      </c>
      <c r="O2" s="207" t="s">
        <v>283</v>
      </c>
      <c r="P2" s="207" t="s">
        <v>283</v>
      </c>
      <c r="Q2" s="207" t="s">
        <v>294</v>
      </c>
      <c r="R2" s="207" t="s">
        <v>301</v>
      </c>
    </row>
    <row r="3" spans="1:18" s="215" customFormat="1" ht="15" thickBot="1" x14ac:dyDescent="0.4">
      <c r="B3" s="215" t="s">
        <v>820</v>
      </c>
      <c r="C3" s="218" t="s">
        <v>813</v>
      </c>
      <c r="D3" s="208" t="s">
        <v>814</v>
      </c>
      <c r="E3" s="208" t="s">
        <v>815</v>
      </c>
      <c r="F3" s="208" t="s">
        <v>816</v>
      </c>
      <c r="G3" s="207" t="s">
        <v>266</v>
      </c>
      <c r="H3" s="207" t="s">
        <v>268</v>
      </c>
      <c r="I3" s="207" t="s">
        <v>270</v>
      </c>
      <c r="J3" s="207" t="s">
        <v>272</v>
      </c>
      <c r="K3" s="207" t="s">
        <v>274</v>
      </c>
      <c r="L3" s="207" t="s">
        <v>277</v>
      </c>
      <c r="M3" s="207" t="s">
        <v>281</v>
      </c>
      <c r="N3" s="207" t="s">
        <v>284</v>
      </c>
      <c r="O3" s="207" t="s">
        <v>290</v>
      </c>
      <c r="P3" s="207" t="s">
        <v>292</v>
      </c>
      <c r="Q3" s="207" t="s">
        <v>295</v>
      </c>
      <c r="R3" s="207" t="s">
        <v>302</v>
      </c>
    </row>
    <row r="4" spans="1:18" s="56" customFormat="1" ht="15" thickBot="1" x14ac:dyDescent="0.4">
      <c r="A4" s="86" t="s">
        <v>618</v>
      </c>
      <c r="B4" s="86" t="s">
        <v>619</v>
      </c>
      <c r="C4" s="87" t="s">
        <v>262</v>
      </c>
      <c r="D4" s="88" t="s">
        <v>809</v>
      </c>
      <c r="E4" s="84" t="s">
        <v>263</v>
      </c>
      <c r="F4" s="209" t="s">
        <v>264</v>
      </c>
      <c r="G4" s="85" t="s">
        <v>267</v>
      </c>
      <c r="H4" s="85" t="s">
        <v>269</v>
      </c>
      <c r="I4" s="85" t="s">
        <v>271</v>
      </c>
      <c r="J4" s="85" t="s">
        <v>273</v>
      </c>
      <c r="K4" s="85" t="s">
        <v>275</v>
      </c>
      <c r="L4" s="89" t="s">
        <v>278</v>
      </c>
      <c r="M4" s="89" t="s">
        <v>282</v>
      </c>
      <c r="N4" s="89" t="s">
        <v>285</v>
      </c>
      <c r="O4" s="112" t="s">
        <v>291</v>
      </c>
      <c r="P4" s="112" t="s">
        <v>293</v>
      </c>
      <c r="Q4" s="89" t="s">
        <v>296</v>
      </c>
      <c r="R4" s="89" t="s">
        <v>303</v>
      </c>
    </row>
    <row r="5" spans="1:18" x14ac:dyDescent="0.35">
      <c r="A5" s="8">
        <f>tbl_Metadata_Main[[#This Row],[Unique Identifier ]]</f>
        <v>1</v>
      </c>
      <c r="B5" s="124" t="str">
        <f>tbl_Metadata_Main[[#This Row],[Title ]]</f>
        <v>Affected Populations</v>
      </c>
      <c r="C5" s="56"/>
      <c r="D5" s="56"/>
      <c r="E5" s="57"/>
      <c r="F5" s="210"/>
      <c r="G5" s="56"/>
      <c r="H5" s="56"/>
      <c r="I5" s="56"/>
      <c r="J5" s="56"/>
      <c r="K5" s="56"/>
      <c r="L5" s="57"/>
      <c r="M5" s="56"/>
      <c r="N5" s="56"/>
      <c r="O5" s="56"/>
      <c r="P5" s="56"/>
      <c r="Q5" s="56"/>
      <c r="R5" s="56"/>
    </row>
    <row r="6" spans="1:18" x14ac:dyDescent="0.35">
      <c r="A6" s="8">
        <f>tbl_Metadata_Main[[#This Row],[Unique Identifier ]]</f>
        <v>2</v>
      </c>
      <c r="B6" s="124" t="str">
        <f>tbl_Metadata_Main[[#This Row],[Title ]]</f>
        <v>Agricultural Statistics</v>
      </c>
      <c r="C6" s="56" t="s">
        <v>1093</v>
      </c>
      <c r="D6" s="56" t="s">
        <v>364</v>
      </c>
      <c r="E6" s="57">
        <v>0</v>
      </c>
      <c r="F6" s="210">
        <v>0</v>
      </c>
      <c r="G6" s="113">
        <v>-63.172438999999997</v>
      </c>
      <c r="H6" s="56">
        <v>-62.937117000000001</v>
      </c>
      <c r="I6" s="56">
        <v>18.29007</v>
      </c>
      <c r="J6" s="56">
        <v>18.162637</v>
      </c>
      <c r="K6" s="56" t="s">
        <v>821</v>
      </c>
      <c r="L6" s="57">
        <v>2</v>
      </c>
      <c r="M6" s="56"/>
      <c r="N6" s="56"/>
      <c r="O6" s="56"/>
      <c r="P6" s="56"/>
      <c r="Q6" s="56"/>
      <c r="R6" s="56" t="s">
        <v>497</v>
      </c>
    </row>
    <row r="7" spans="1:18" x14ac:dyDescent="0.35">
      <c r="A7" s="8">
        <f>tbl_Metadata_Main[[#This Row],[Unique Identifier ]]</f>
        <v>3</v>
      </c>
      <c r="B7" s="124" t="str">
        <f>tbl_Metadata_Main[[#This Row],[Title ]]</f>
        <v>Airport</v>
      </c>
      <c r="C7" s="56"/>
      <c r="D7" s="56"/>
      <c r="E7" s="57"/>
      <c r="F7" s="210"/>
      <c r="G7" s="56"/>
      <c r="H7" s="56"/>
      <c r="I7" s="56"/>
      <c r="J7" s="56"/>
      <c r="K7" s="56"/>
      <c r="L7" s="57"/>
      <c r="M7" s="56"/>
      <c r="N7" s="56"/>
      <c r="O7" s="56" t="s">
        <v>859</v>
      </c>
      <c r="P7" s="56" t="s">
        <v>984</v>
      </c>
      <c r="Q7" s="56" t="s">
        <v>857</v>
      </c>
      <c r="R7" s="56" t="s">
        <v>497</v>
      </c>
    </row>
    <row r="8" spans="1:18" x14ac:dyDescent="0.35">
      <c r="A8" s="8">
        <f>tbl_Metadata_Main[[#This Row],[Unique Identifier ]]</f>
        <v>4</v>
      </c>
      <c r="B8" s="124" t="str">
        <f>tbl_Metadata_Main[[#This Row],[Title ]]</f>
        <v>Aquifer</v>
      </c>
      <c r="C8" s="56" t="s">
        <v>1260</v>
      </c>
      <c r="D8" s="56" t="s">
        <v>348</v>
      </c>
      <c r="E8" s="57">
        <v>50000</v>
      </c>
      <c r="F8" s="210"/>
      <c r="G8" s="56"/>
      <c r="H8" s="56"/>
      <c r="I8" s="56"/>
      <c r="J8" s="56"/>
      <c r="K8" s="56"/>
      <c r="L8" s="57"/>
      <c r="M8" s="56" t="s">
        <v>1117</v>
      </c>
      <c r="N8" s="56"/>
      <c r="O8" s="56"/>
      <c r="P8" s="56"/>
      <c r="Q8" s="56"/>
      <c r="R8" s="56"/>
    </row>
    <row r="9" spans="1:18" x14ac:dyDescent="0.35">
      <c r="A9" s="8">
        <f>tbl_Metadata_Main[[#This Row],[Unique Identifier ]]</f>
        <v>5</v>
      </c>
      <c r="B9" s="124" t="str">
        <f>tbl_Metadata_Main[[#This Row],[Title ]]</f>
        <v>Buildings</v>
      </c>
      <c r="C9" s="56"/>
      <c r="D9" s="56" t="s">
        <v>348</v>
      </c>
      <c r="E9" s="57"/>
      <c r="F9" s="210"/>
      <c r="G9" s="113">
        <v>-63.172438999999997</v>
      </c>
      <c r="H9" s="56">
        <v>-62.937117000000001</v>
      </c>
      <c r="I9" s="56">
        <v>18.29007</v>
      </c>
      <c r="J9" s="56">
        <v>18.162637</v>
      </c>
      <c r="K9" s="56" t="s">
        <v>821</v>
      </c>
      <c r="L9" s="57">
        <v>2</v>
      </c>
      <c r="M9" s="56"/>
      <c r="N9" s="56"/>
      <c r="O9" s="56" t="s">
        <v>859</v>
      </c>
      <c r="P9" s="56" t="s">
        <v>858</v>
      </c>
      <c r="Q9" s="56" t="s">
        <v>857</v>
      </c>
      <c r="R9" s="56" t="s">
        <v>497</v>
      </c>
    </row>
    <row r="10" spans="1:18" x14ac:dyDescent="0.35">
      <c r="A10" s="8">
        <f>tbl_Metadata_Main[[#This Row],[Unique Identifier ]]</f>
        <v>6</v>
      </c>
      <c r="B10" s="124" t="str">
        <f>tbl_Metadata_Main[[#This Row],[Title ]]</f>
        <v>Marine Parks</v>
      </c>
      <c r="C10" s="56" t="s">
        <v>1260</v>
      </c>
      <c r="D10" s="56" t="s">
        <v>348</v>
      </c>
      <c r="E10" s="57">
        <v>25000</v>
      </c>
      <c r="F10" s="210">
        <v>0</v>
      </c>
      <c r="G10">
        <v>-63.22</v>
      </c>
      <c r="H10" s="56">
        <v>-62.92</v>
      </c>
      <c r="I10" s="56">
        <v>18.329999999999998</v>
      </c>
      <c r="J10" s="56">
        <v>18.11</v>
      </c>
      <c r="K10" s="56" t="s">
        <v>821</v>
      </c>
      <c r="L10" s="57">
        <v>2</v>
      </c>
      <c r="M10" s="56" t="s">
        <v>857</v>
      </c>
      <c r="N10" s="56"/>
      <c r="O10" s="56"/>
      <c r="P10" s="56"/>
      <c r="Q10" s="56"/>
      <c r="R10" s="56" t="s">
        <v>497</v>
      </c>
    </row>
    <row r="11" spans="1:18" x14ac:dyDescent="0.35">
      <c r="A11" s="8">
        <f>tbl_Metadata_Main[[#This Row],[Unique Identifier ]]</f>
        <v>7</v>
      </c>
      <c r="B11" s="124" t="str">
        <f>tbl_Metadata_Main[[#This Row],[Title ]]</f>
        <v>Coastal Resource Inventory</v>
      </c>
      <c r="C11" s="58"/>
      <c r="D11" s="58" t="s">
        <v>348</v>
      </c>
      <c r="E11" s="59"/>
      <c r="F11" s="211"/>
      <c r="G11">
        <v>-63.22</v>
      </c>
      <c r="H11" s="56">
        <v>-62.92</v>
      </c>
      <c r="I11" s="56">
        <v>18.329999999999998</v>
      </c>
      <c r="J11" s="56">
        <v>18.11</v>
      </c>
      <c r="K11" s="56" t="s">
        <v>821</v>
      </c>
      <c r="L11" s="57">
        <v>2</v>
      </c>
      <c r="M11" s="56"/>
      <c r="N11" s="56"/>
      <c r="O11" s="56" t="s">
        <v>859</v>
      </c>
      <c r="P11" s="56" t="s">
        <v>984</v>
      </c>
      <c r="Q11" s="56"/>
      <c r="R11" s="56" t="s">
        <v>497</v>
      </c>
    </row>
    <row r="12" spans="1:18" x14ac:dyDescent="0.35">
      <c r="A12" s="8">
        <f>tbl_Metadata_Main[[#This Row],[Unique Identifier ]]</f>
        <v>8</v>
      </c>
      <c r="B12" s="124" t="str">
        <f>tbl_Metadata_Main[[#This Row],[Title ]]</f>
        <v>DANA Assessment</v>
      </c>
      <c r="C12" s="58"/>
      <c r="D12" s="58"/>
      <c r="E12" s="59"/>
      <c r="F12" s="211"/>
      <c r="G12" s="56"/>
      <c r="H12" s="56"/>
      <c r="I12" s="56"/>
      <c r="J12" s="56"/>
      <c r="K12" s="56"/>
      <c r="L12" s="57"/>
      <c r="M12" s="56"/>
      <c r="N12" s="56"/>
      <c r="O12" s="56"/>
      <c r="P12" s="56"/>
      <c r="Q12" s="56"/>
      <c r="R12" s="56"/>
    </row>
    <row r="13" spans="1:18" x14ac:dyDescent="0.35">
      <c r="A13" s="8">
        <f>tbl_Metadata_Main[[#This Row],[Unique Identifier ]]</f>
        <v>9</v>
      </c>
      <c r="B13" s="124" t="str">
        <f>tbl_Metadata_Main[[#This Row],[Title ]]</f>
        <v>Hurricane Irma - After Action Report</v>
      </c>
      <c r="C13" s="60" t="s">
        <v>51</v>
      </c>
      <c r="D13" s="60"/>
      <c r="E13" s="61"/>
      <c r="F13" s="212"/>
      <c r="G13" s="56"/>
      <c r="H13" s="56"/>
      <c r="I13" s="56"/>
      <c r="J13" s="56"/>
      <c r="K13" s="56"/>
      <c r="L13" s="57"/>
      <c r="M13" s="56"/>
      <c r="N13" s="56"/>
      <c r="O13" s="56"/>
      <c r="P13" s="56"/>
      <c r="Q13" s="56"/>
      <c r="R13" s="56"/>
    </row>
    <row r="14" spans="1:18" x14ac:dyDescent="0.35">
      <c r="A14" s="8">
        <f>tbl_Metadata_Main[[#This Row],[Unique Identifier ]]</f>
        <v>10</v>
      </c>
      <c r="B14" s="124" t="str">
        <f>tbl_Metadata_Main[[#This Row],[Title ]]</f>
        <v>Displaced Populations</v>
      </c>
      <c r="C14" s="60"/>
      <c r="D14" s="60"/>
      <c r="E14" s="61"/>
      <c r="F14" s="212"/>
      <c r="G14" s="56"/>
      <c r="H14" s="56"/>
      <c r="I14" s="56"/>
      <c r="J14" s="56"/>
      <c r="K14" s="56"/>
      <c r="L14" s="57"/>
      <c r="M14" s="56"/>
      <c r="N14" s="56"/>
      <c r="O14" s="56"/>
      <c r="P14" s="56"/>
      <c r="Q14" s="56"/>
      <c r="R14" s="56"/>
    </row>
    <row r="15" spans="1:18" x14ac:dyDescent="0.35">
      <c r="A15" s="8">
        <f>tbl_Metadata_Main[[#This Row],[Unique Identifier ]]</f>
        <v>11</v>
      </c>
      <c r="B15" s="124" t="str">
        <f>tbl_Metadata_Main[[#This Row],[Title ]]</f>
        <v>Districts</v>
      </c>
      <c r="C15" s="60"/>
      <c r="D15" s="60"/>
      <c r="E15" s="61"/>
      <c r="F15" s="213"/>
      <c r="G15" s="56"/>
      <c r="H15" s="56"/>
      <c r="I15" s="56"/>
      <c r="J15" s="56"/>
      <c r="K15" s="56"/>
      <c r="L15" s="57"/>
      <c r="M15" s="56"/>
      <c r="N15" s="56"/>
      <c r="O15" s="56"/>
      <c r="P15" s="56"/>
      <c r="Q15" s="56"/>
      <c r="R15" s="56"/>
    </row>
    <row r="16" spans="1:18" x14ac:dyDescent="0.35">
      <c r="A16" s="8">
        <f>tbl_Metadata_Main[[#This Row],[Unique Identifier ]]</f>
        <v>12</v>
      </c>
      <c r="B16" s="124" t="str">
        <f>tbl_Metadata_Main[[#This Row],[Title ]]</f>
        <v>DRR Spending</v>
      </c>
      <c r="C16" s="60"/>
      <c r="D16" s="60"/>
      <c r="E16" s="61"/>
      <c r="F16" s="213"/>
      <c r="G16" s="56"/>
      <c r="H16" s="56"/>
      <c r="I16" s="56"/>
      <c r="J16" s="56"/>
      <c r="K16" s="56"/>
      <c r="L16" s="57"/>
      <c r="M16" s="56"/>
      <c r="N16" s="56"/>
      <c r="O16" s="56"/>
      <c r="P16" s="56"/>
      <c r="Q16" s="56"/>
      <c r="R16" s="56"/>
    </row>
    <row r="17" spans="1:18" x14ac:dyDescent="0.35">
      <c r="A17" s="8">
        <f>tbl_Metadata_Main[[#This Row],[Unique Identifier ]]</f>
        <v>13</v>
      </c>
      <c r="B17" s="124" t="str">
        <f>tbl_Metadata_Main[[#This Row],[Title ]]</f>
        <v>Ecosystems Baseline</v>
      </c>
      <c r="C17" s="60"/>
      <c r="D17" s="60"/>
      <c r="E17" s="62"/>
      <c r="F17" s="213"/>
      <c r="G17" s="56"/>
      <c r="H17" s="56"/>
      <c r="I17" s="56"/>
      <c r="J17" s="56"/>
      <c r="K17" s="56"/>
      <c r="L17" s="57"/>
      <c r="M17" s="56"/>
      <c r="N17" s="56"/>
      <c r="O17" s="56"/>
      <c r="P17" s="56"/>
      <c r="Q17" s="56"/>
      <c r="R17" s="56"/>
    </row>
    <row r="18" spans="1:18" x14ac:dyDescent="0.35">
      <c r="A18" s="8">
        <f>tbl_Metadata_Main[[#This Row],[Unique Identifier ]]</f>
        <v>14</v>
      </c>
      <c r="B18" s="124" t="str">
        <f>tbl_Metadata_Main[[#This Row],[Title ]]</f>
        <v>Education Establishments</v>
      </c>
      <c r="C18" s="60"/>
      <c r="D18" s="60"/>
      <c r="E18" s="62"/>
      <c r="F18" s="213"/>
      <c r="G18" s="56"/>
      <c r="H18" s="56"/>
      <c r="I18" s="56"/>
      <c r="J18" s="56"/>
      <c r="K18" s="56"/>
      <c r="L18" s="57"/>
      <c r="M18" s="56"/>
      <c r="N18" s="56"/>
      <c r="O18" s="56"/>
      <c r="P18" s="56"/>
      <c r="Q18" s="56"/>
      <c r="R18" s="56"/>
    </row>
    <row r="19" spans="1:18" x14ac:dyDescent="0.35">
      <c r="A19" s="8">
        <f>tbl_Metadata_Main[[#This Row],[Unique Identifier ]]</f>
        <v>15</v>
      </c>
      <c r="B19" s="124" t="str">
        <f>tbl_Metadata_Main[[#This Row],[Title ]]</f>
        <v>Electricity HV Wires</v>
      </c>
      <c r="C19" s="60"/>
      <c r="D19" s="60"/>
      <c r="E19" s="62"/>
      <c r="F19" s="213"/>
      <c r="G19" s="56"/>
      <c r="H19" s="56"/>
      <c r="I19" s="56"/>
      <c r="J19" s="56"/>
      <c r="K19" s="56"/>
      <c r="L19" s="57"/>
      <c r="M19" s="56"/>
      <c r="N19" s="56"/>
      <c r="O19" s="56"/>
      <c r="P19" s="56"/>
      <c r="Q19" s="56"/>
      <c r="R19" s="56"/>
    </row>
    <row r="20" spans="1:18" x14ac:dyDescent="0.35">
      <c r="A20" s="8">
        <f>tbl_Metadata_Main[[#This Row],[Unique Identifier ]]</f>
        <v>16</v>
      </c>
      <c r="B20" s="124" t="str">
        <f>tbl_Metadata_Main[[#This Row],[Title ]]</f>
        <v>Electricity LV Wires</v>
      </c>
      <c r="C20" s="60"/>
      <c r="D20" s="60"/>
      <c r="E20" s="62"/>
      <c r="F20" s="213"/>
      <c r="G20" s="56"/>
      <c r="H20" s="56"/>
      <c r="I20" s="56"/>
      <c r="J20" s="56"/>
      <c r="K20" s="56"/>
      <c r="L20" s="57"/>
      <c r="M20" s="56"/>
      <c r="N20" s="56"/>
      <c r="O20" s="56"/>
      <c r="P20" s="56"/>
      <c r="Q20" s="56"/>
      <c r="R20" s="56"/>
    </row>
    <row r="21" spans="1:18" x14ac:dyDescent="0.35">
      <c r="A21" s="8">
        <f>tbl_Metadata_Main[[#This Row],[Unique Identifier ]]</f>
        <v>17</v>
      </c>
      <c r="B21" s="124" t="str">
        <f>tbl_Metadata_Main[[#This Row],[Title ]]</f>
        <v>Electricity Poles</v>
      </c>
      <c r="C21" s="60" t="s">
        <v>1260</v>
      </c>
      <c r="D21" s="60" t="s">
        <v>348</v>
      </c>
      <c r="E21" s="62">
        <v>25000</v>
      </c>
      <c r="F21" s="213">
        <v>0</v>
      </c>
      <c r="G21" s="113">
        <v>-63.172438999999997</v>
      </c>
      <c r="H21" s="56">
        <v>-62.937117000000001</v>
      </c>
      <c r="I21" s="56">
        <v>18.29007</v>
      </c>
      <c r="J21" s="56">
        <v>18.162637</v>
      </c>
      <c r="K21" s="56" t="s">
        <v>821</v>
      </c>
      <c r="L21" s="57">
        <v>2</v>
      </c>
      <c r="M21" s="56" t="s">
        <v>1117</v>
      </c>
      <c r="N21" s="56"/>
      <c r="O21" s="56" t="s">
        <v>859</v>
      </c>
      <c r="P21" s="56" t="s">
        <v>984</v>
      </c>
      <c r="Q21" s="56" t="s">
        <v>857</v>
      </c>
      <c r="R21" s="56" t="s">
        <v>497</v>
      </c>
    </row>
    <row r="22" spans="1:18" x14ac:dyDescent="0.35">
      <c r="A22" s="8">
        <f>tbl_Metadata_Main[[#This Row],[Unique Identifier ]]</f>
        <v>18</v>
      </c>
      <c r="B22" s="124" t="str">
        <f>tbl_Metadata_Main[[#This Row],[Title ]]</f>
        <v>Electricity Power Generators</v>
      </c>
      <c r="C22" s="60"/>
      <c r="D22" s="60"/>
      <c r="E22" s="62"/>
      <c r="F22" s="213"/>
      <c r="G22" s="56"/>
      <c r="H22" s="56"/>
      <c r="I22" s="56"/>
      <c r="J22" s="56"/>
      <c r="K22" s="56"/>
      <c r="L22" s="57"/>
      <c r="M22" s="56"/>
      <c r="N22" s="56"/>
      <c r="O22" s="56"/>
      <c r="P22" s="56"/>
      <c r="Q22" s="56"/>
      <c r="R22" s="56"/>
    </row>
    <row r="23" spans="1:18" x14ac:dyDescent="0.35">
      <c r="A23" s="8">
        <f>tbl_Metadata_Main[[#This Row],[Unique Identifier ]]</f>
        <v>19</v>
      </c>
      <c r="B23" s="124" t="str">
        <f>tbl_Metadata_Main[[#This Row],[Title ]]</f>
        <v>Contours</v>
      </c>
      <c r="C23" s="60" t="s">
        <v>1260</v>
      </c>
      <c r="D23" s="60" t="s">
        <v>348</v>
      </c>
      <c r="E23" s="62">
        <v>25000</v>
      </c>
      <c r="F23" s="211"/>
      <c r="G23">
        <v>-63.22</v>
      </c>
      <c r="H23" s="56">
        <v>-62.92</v>
      </c>
      <c r="I23" s="56">
        <v>18.329999999999998</v>
      </c>
      <c r="J23" s="56">
        <v>18.11</v>
      </c>
      <c r="K23" s="56" t="s">
        <v>821</v>
      </c>
      <c r="L23" s="57">
        <v>2</v>
      </c>
      <c r="M23" s="56"/>
      <c r="N23" s="56"/>
      <c r="O23" s="56"/>
      <c r="P23" s="56"/>
      <c r="Q23" s="56"/>
      <c r="R23" s="56"/>
    </row>
    <row r="24" spans="1:18" x14ac:dyDescent="0.35">
      <c r="A24" s="8">
        <f>tbl_Metadata_Main[[#This Row],[Unique Identifier ]]</f>
        <v>20</v>
      </c>
      <c r="B24" s="124" t="str">
        <f>tbl_Metadata_Main[[#This Row],[Title ]]</f>
        <v>Labour Statistics</v>
      </c>
      <c r="C24" s="60" t="s">
        <v>1093</v>
      </c>
      <c r="D24" s="60" t="s">
        <v>364</v>
      </c>
      <c r="E24" s="57">
        <v>0</v>
      </c>
      <c r="F24" s="210">
        <v>0</v>
      </c>
      <c r="G24" s="113">
        <v>-63.172438999999997</v>
      </c>
      <c r="H24" s="56">
        <v>-62.937117000000001</v>
      </c>
      <c r="I24" s="56">
        <v>18.29007</v>
      </c>
      <c r="J24" s="56">
        <v>18.162637</v>
      </c>
      <c r="K24" s="56"/>
      <c r="L24" s="57">
        <v>1</v>
      </c>
      <c r="M24" s="56"/>
      <c r="N24" s="56"/>
      <c r="O24" s="56"/>
      <c r="P24" s="56"/>
      <c r="Q24" s="56"/>
      <c r="R24" s="56"/>
    </row>
    <row r="25" spans="1:18" x14ac:dyDescent="0.35">
      <c r="A25" s="8">
        <f>tbl_Metadata_Main[[#This Row],[Unique Identifier ]]</f>
        <v>21</v>
      </c>
      <c r="B25" s="124" t="str">
        <f>tbl_Metadata_Main[[#This Row],[Title ]]</f>
        <v>Enumeration Districts 2000</v>
      </c>
      <c r="C25" s="60" t="s">
        <v>1260</v>
      </c>
      <c r="D25" s="60" t="s">
        <v>348</v>
      </c>
      <c r="E25" s="62">
        <v>25000</v>
      </c>
      <c r="F25" s="213">
        <v>0</v>
      </c>
      <c r="G25" s="113">
        <v>-63.172438999999997</v>
      </c>
      <c r="H25" s="56">
        <v>-62.937117000000001</v>
      </c>
      <c r="I25" s="56">
        <v>18.29007</v>
      </c>
      <c r="J25" s="56">
        <v>18.162637</v>
      </c>
      <c r="K25" s="56" t="s">
        <v>821</v>
      </c>
      <c r="L25" s="57">
        <v>2</v>
      </c>
      <c r="M25" s="56" t="s">
        <v>1117</v>
      </c>
      <c r="N25" s="56"/>
      <c r="O25" s="56" t="s">
        <v>859</v>
      </c>
      <c r="P25" s="56" t="s">
        <v>984</v>
      </c>
      <c r="Q25" s="56" t="s">
        <v>857</v>
      </c>
      <c r="R25" s="56" t="s">
        <v>497</v>
      </c>
    </row>
    <row r="26" spans="1:18" x14ac:dyDescent="0.35">
      <c r="A26" s="8">
        <f>tbl_Metadata_Main[[#This Row],[Unique Identifier ]]</f>
        <v>0</v>
      </c>
      <c r="B26" s="124" t="str">
        <f>tbl_Metadata_Main[[#This Row],[Title ]]</f>
        <v>Enumeration Districts 2011</v>
      </c>
      <c r="C26" s="60" t="s">
        <v>1260</v>
      </c>
      <c r="D26" s="60" t="s">
        <v>348</v>
      </c>
      <c r="E26" s="62">
        <v>2500</v>
      </c>
      <c r="F26" s="213">
        <v>0</v>
      </c>
      <c r="G26" s="56">
        <v>-63.173335999999999</v>
      </c>
      <c r="H26" s="56">
        <v>-62.965634000000001</v>
      </c>
      <c r="I26">
        <v>18.276140000000002</v>
      </c>
      <c r="J26">
        <v>18.159669000000001</v>
      </c>
      <c r="K26" s="56" t="s">
        <v>821</v>
      </c>
      <c r="L26" s="57">
        <v>2</v>
      </c>
      <c r="M26" s="56" t="s">
        <v>857</v>
      </c>
      <c r="N26" s="56"/>
      <c r="O26" s="56" t="s">
        <v>859</v>
      </c>
      <c r="P26" s="56" t="s">
        <v>858</v>
      </c>
      <c r="Q26" s="56" t="s">
        <v>857</v>
      </c>
      <c r="R26" s="56" t="s">
        <v>497</v>
      </c>
    </row>
    <row r="27" spans="1:18" x14ac:dyDescent="0.35">
      <c r="A27" s="8">
        <f>tbl_Metadata_Main[[#This Row],[Unique Identifier ]]</f>
        <v>22</v>
      </c>
      <c r="B27" s="124" t="str">
        <f>tbl_Metadata_Main[[#This Row],[Title ]]</f>
        <v>Environmental Assessment</v>
      </c>
      <c r="C27" s="60"/>
      <c r="D27" s="60"/>
      <c r="E27" s="62"/>
      <c r="F27" s="213"/>
      <c r="G27" s="56"/>
      <c r="H27" s="56"/>
      <c r="I27" s="56"/>
      <c r="J27" s="56"/>
      <c r="K27" s="56"/>
      <c r="L27" s="57"/>
      <c r="M27" s="56"/>
      <c r="N27" s="56"/>
      <c r="O27" s="56"/>
      <c r="P27" s="56"/>
      <c r="Q27" s="56"/>
      <c r="R27" s="56"/>
    </row>
    <row r="28" spans="1:18" x14ac:dyDescent="0.35">
      <c r="A28" s="8">
        <f>tbl_Metadata_Main[[#This Row],[Unique Identifier ]]</f>
        <v>23</v>
      </c>
      <c r="B28" s="124">
        <f>tbl_Metadata_Main[[#This Row],[Title ]]</f>
        <v>0</v>
      </c>
      <c r="C28" s="60"/>
      <c r="D28" s="60"/>
      <c r="E28" s="62"/>
      <c r="F28" s="213"/>
      <c r="G28" s="56"/>
      <c r="H28" s="56"/>
      <c r="I28" s="56"/>
      <c r="J28" s="56"/>
      <c r="K28" s="56"/>
      <c r="L28" s="57"/>
      <c r="M28" s="56"/>
      <c r="N28" s="56"/>
      <c r="O28" s="56"/>
      <c r="P28" s="56"/>
      <c r="Q28" s="56"/>
      <c r="R28" s="56"/>
    </row>
    <row r="29" spans="1:18" x14ac:dyDescent="0.35">
      <c r="A29" s="8">
        <f>tbl_Metadata_Main[[#This Row],[Unique Identifier ]]</f>
        <v>24</v>
      </c>
      <c r="B29" s="178" t="str">
        <f>tbl_Metadata_Main[[#This Row],[Title ]]</f>
        <v>Ferry Docks/Jetties</v>
      </c>
      <c r="C29" s="60"/>
      <c r="D29" s="60"/>
      <c r="E29" s="62"/>
      <c r="F29" s="213"/>
      <c r="G29" s="56"/>
      <c r="H29" s="56"/>
      <c r="I29" s="56"/>
      <c r="J29" s="56"/>
      <c r="K29" s="56"/>
      <c r="L29" s="57"/>
      <c r="M29" s="56"/>
      <c r="N29" s="56"/>
      <c r="O29" s="56"/>
      <c r="P29" s="56"/>
      <c r="Q29" s="56"/>
      <c r="R29" s="56"/>
    </row>
    <row r="30" spans="1:18" x14ac:dyDescent="0.35">
      <c r="A30" s="8">
        <f>tbl_Metadata_Main[[#This Row],[Unique Identifier ]]</f>
        <v>25</v>
      </c>
      <c r="B30" s="124" t="str">
        <f>tbl_Metadata_Main[[#This Row],[Title ]]</f>
        <v>Fish Catch Baseline</v>
      </c>
      <c r="C30" s="60"/>
      <c r="D30" s="60"/>
      <c r="E30" s="62"/>
      <c r="F30" s="213"/>
      <c r="G30" s="56"/>
      <c r="H30" s="56"/>
      <c r="I30" s="56"/>
      <c r="J30" s="56"/>
      <c r="K30" s="56"/>
      <c r="L30" s="57"/>
      <c r="M30" s="56"/>
      <c r="N30" s="56"/>
      <c r="O30" s="56"/>
      <c r="P30" s="56"/>
      <c r="Q30" s="56"/>
      <c r="R30" s="56"/>
    </row>
    <row r="31" spans="1:18" x14ac:dyDescent="0.35">
      <c r="A31" s="8">
        <f>tbl_Metadata_Main[[#This Row],[Unique Identifier ]]</f>
        <v>26</v>
      </c>
      <c r="B31" s="124" t="str">
        <f>tbl_Metadata_Main[[#This Row],[Title ]]</f>
        <v>Fish Stock Baseline</v>
      </c>
      <c r="C31" s="60"/>
      <c r="D31" s="60"/>
      <c r="E31" s="62"/>
      <c r="F31" s="213"/>
      <c r="G31" s="56"/>
      <c r="H31" s="56"/>
      <c r="I31" s="56"/>
      <c r="J31" s="56"/>
      <c r="K31" s="56"/>
      <c r="L31" s="57"/>
      <c r="M31" s="56"/>
      <c r="N31" s="56"/>
      <c r="O31" s="56"/>
      <c r="P31" s="56"/>
      <c r="Q31" s="56"/>
      <c r="R31" s="56"/>
    </row>
    <row r="32" spans="1:18" x14ac:dyDescent="0.35">
      <c r="A32" s="8">
        <f>tbl_Metadata_Main[[#This Row],[Unique Identifier ]]</f>
        <v>27</v>
      </c>
      <c r="B32" s="124" t="str">
        <f>tbl_Metadata_Main[[#This Row],[Title ]]</f>
        <v>Flood risk</v>
      </c>
      <c r="C32" s="60"/>
      <c r="D32" s="60"/>
      <c r="E32" s="62"/>
      <c r="F32" s="213"/>
      <c r="G32" s="56"/>
      <c r="H32" s="56"/>
      <c r="I32" s="56"/>
      <c r="J32" s="56"/>
      <c r="K32" s="56"/>
      <c r="L32" s="57"/>
      <c r="M32" s="56"/>
      <c r="N32" s="56"/>
      <c r="O32" s="56"/>
      <c r="P32" s="56"/>
      <c r="Q32" s="56"/>
      <c r="R32" s="56"/>
    </row>
    <row r="33" spans="1:18" x14ac:dyDescent="0.35">
      <c r="A33" s="8">
        <f>tbl_Metadata_Main[[#This Row],[Unique Identifier ]]</f>
        <v>28</v>
      </c>
      <c r="B33" s="124" t="str">
        <f>tbl_Metadata_Main[[#This Row],[Title ]]</f>
        <v>General Features</v>
      </c>
      <c r="C33" s="60"/>
      <c r="D33" s="60"/>
      <c r="E33" s="62"/>
      <c r="F33" s="213"/>
      <c r="G33" s="56"/>
      <c r="H33" s="56"/>
      <c r="I33" s="56"/>
      <c r="J33" s="56"/>
      <c r="K33" s="56"/>
      <c r="L33" s="57"/>
      <c r="M33" s="56"/>
      <c r="N33" s="56"/>
      <c r="O33" s="56"/>
      <c r="P33" s="56"/>
      <c r="Q33" s="56"/>
      <c r="R33" s="56"/>
    </row>
    <row r="34" spans="1:18" x14ac:dyDescent="0.35">
      <c r="A34" s="8">
        <f>tbl_Metadata_Main[[#This Row],[Unique Identifier ]]</f>
        <v>29</v>
      </c>
      <c r="B34" s="124" t="str">
        <f>tbl_Metadata_Main[[#This Row],[Title ]]</f>
        <v>Gross Domestic Product</v>
      </c>
      <c r="C34" s="60"/>
      <c r="D34" s="60"/>
      <c r="E34" s="62"/>
      <c r="F34" s="213"/>
      <c r="G34" s="56"/>
      <c r="H34" s="56"/>
      <c r="I34" s="56"/>
      <c r="J34" s="56"/>
      <c r="K34" s="56"/>
      <c r="L34" s="57"/>
      <c r="M34" s="56"/>
      <c r="N34" s="56"/>
      <c r="O34" s="56"/>
      <c r="P34" s="56"/>
      <c r="Q34" s="56"/>
      <c r="R34" s="56"/>
    </row>
    <row r="35" spans="1:18" x14ac:dyDescent="0.35">
      <c r="A35" s="8">
        <f>tbl_Metadata_Main[[#This Row],[Unique Identifier ]]</f>
        <v>30</v>
      </c>
      <c r="B35" s="124" t="str">
        <f>tbl_Metadata_Main[[#This Row],[Title ]]</f>
        <v>Health Facilities</v>
      </c>
      <c r="C35" s="60"/>
      <c r="D35" s="60"/>
      <c r="E35" s="62"/>
      <c r="F35" s="213"/>
      <c r="G35" s="56"/>
      <c r="H35" s="56"/>
      <c r="I35" s="56"/>
      <c r="J35" s="56"/>
      <c r="K35" s="56"/>
      <c r="L35" s="57"/>
      <c r="M35" s="56"/>
      <c r="N35" s="56"/>
      <c r="O35" s="56"/>
      <c r="P35" s="56"/>
      <c r="Q35" s="56"/>
      <c r="R35" s="56" t="s">
        <v>497</v>
      </c>
    </row>
    <row r="36" spans="1:18" x14ac:dyDescent="0.35">
      <c r="A36" s="8">
        <f>tbl_Metadata_Main[[#This Row],[Unique Identifier ]]</f>
        <v>31</v>
      </c>
      <c r="B36" s="124" t="str">
        <f>tbl_Metadata_Main[[#This Row],[Title ]]</f>
        <v>Historical Register</v>
      </c>
      <c r="C36" s="60"/>
      <c r="D36" s="60"/>
      <c r="E36" s="62"/>
      <c r="F36" s="213"/>
      <c r="G36" s="56"/>
      <c r="H36" s="56"/>
      <c r="I36" s="56"/>
      <c r="J36" s="56"/>
      <c r="K36" s="56"/>
      <c r="L36" s="57"/>
      <c r="M36" s="56"/>
      <c r="N36" s="56"/>
      <c r="O36" s="56"/>
      <c r="P36" s="56"/>
      <c r="Q36" s="56"/>
      <c r="R36" s="56"/>
    </row>
    <row r="37" spans="1:18" x14ac:dyDescent="0.35">
      <c r="A37" s="8">
        <f>tbl_Metadata_Main[[#This Row],[Unique Identifier ]]</f>
        <v>32</v>
      </c>
      <c r="B37" s="124" t="str">
        <f>tbl_Metadata_Main[[#This Row],[Title ]]</f>
        <v>Household Economic Survey</v>
      </c>
      <c r="C37" s="60" t="s">
        <v>1093</v>
      </c>
      <c r="D37" s="60" t="s">
        <v>364</v>
      </c>
      <c r="E37" s="62">
        <v>0</v>
      </c>
      <c r="F37" s="213">
        <v>0</v>
      </c>
      <c r="G37" s="56">
        <v>-63.172438999999997</v>
      </c>
      <c r="H37" s="56">
        <v>-62.937117000000001</v>
      </c>
      <c r="I37" s="56">
        <v>18.29007</v>
      </c>
      <c r="J37" s="56">
        <v>18.162637</v>
      </c>
      <c r="K37" s="56" t="s">
        <v>821</v>
      </c>
      <c r="L37" s="57">
        <v>2</v>
      </c>
      <c r="M37" s="56"/>
      <c r="N37" s="56"/>
      <c r="O37" s="56"/>
      <c r="P37" s="56"/>
      <c r="Q37" s="56"/>
      <c r="R37" s="56"/>
    </row>
    <row r="38" spans="1:18" x14ac:dyDescent="0.35">
      <c r="A38" s="8">
        <f>tbl_Metadata_Main[[#This Row],[Unique Identifier ]]</f>
        <v>33</v>
      </c>
      <c r="B38" s="124" t="str">
        <f>tbl_Metadata_Main[[#This Row],[Title ]]</f>
        <v>Housing and Household Indicators</v>
      </c>
      <c r="C38" s="60"/>
      <c r="D38" s="60"/>
      <c r="E38" s="62"/>
      <c r="F38" s="213"/>
      <c r="G38" s="56"/>
      <c r="H38" s="56"/>
      <c r="I38" s="56"/>
      <c r="J38" s="56"/>
      <c r="K38" s="56"/>
      <c r="L38" s="57"/>
      <c r="M38" s="56"/>
      <c r="N38" s="56"/>
      <c r="O38" s="56"/>
      <c r="P38" s="56"/>
      <c r="Q38" s="56"/>
      <c r="R38" s="56"/>
    </row>
    <row r="39" spans="1:18" x14ac:dyDescent="0.35">
      <c r="A39" s="8">
        <f>tbl_Metadata_Main[[#This Row],[Unique Identifier ]]</f>
        <v>34</v>
      </c>
      <c r="B39" s="124" t="str">
        <f>tbl_Metadata_Main[[#This Row],[Title ]]</f>
        <v>Household Readiness Survey</v>
      </c>
      <c r="C39" s="60"/>
      <c r="D39" s="60"/>
      <c r="E39" s="62"/>
      <c r="F39" s="213"/>
      <c r="G39" s="56"/>
      <c r="H39" s="56"/>
      <c r="I39" s="56"/>
      <c r="J39" s="56"/>
      <c r="K39" s="56"/>
      <c r="L39" s="57"/>
      <c r="M39" s="56"/>
      <c r="N39" s="56"/>
      <c r="O39" s="56"/>
      <c r="P39" s="56"/>
      <c r="Q39" s="56"/>
      <c r="R39" s="56"/>
    </row>
    <row r="40" spans="1:18" x14ac:dyDescent="0.35">
      <c r="A40" s="8">
        <f>tbl_Metadata_Main[[#This Row],[Unique Identifier ]]</f>
        <v>35</v>
      </c>
      <c r="B40" s="124" t="str">
        <f>tbl_Metadata_Main[[#This Row],[Title ]]</f>
        <v>Household with backup food and water</v>
      </c>
      <c r="C40" s="58"/>
      <c r="D40" s="58"/>
      <c r="E40" s="59"/>
      <c r="F40" s="211"/>
      <c r="G40" s="56"/>
      <c r="H40" s="56"/>
      <c r="I40" s="56"/>
      <c r="J40" s="56"/>
      <c r="K40" s="56"/>
      <c r="L40" s="57"/>
      <c r="M40" s="56"/>
      <c r="N40" s="56"/>
      <c r="O40" s="56"/>
      <c r="P40" s="56"/>
      <c r="Q40" s="56"/>
      <c r="R40" s="56"/>
    </row>
    <row r="41" spans="1:18" x14ac:dyDescent="0.35">
      <c r="A41" s="8">
        <f>tbl_Metadata_Main[[#This Row],[Unique Identifier ]]</f>
        <v>36</v>
      </c>
      <c r="B41" s="124" t="str">
        <f>tbl_Metadata_Main[[#This Row],[Title ]]</f>
        <v>Households with Emergency plan</v>
      </c>
      <c r="C41" s="58" t="s">
        <v>1093</v>
      </c>
      <c r="D41" s="58" t="s">
        <v>364</v>
      </c>
      <c r="E41" s="62">
        <v>0</v>
      </c>
      <c r="F41" s="213">
        <v>0</v>
      </c>
      <c r="G41" s="56">
        <v>-63.172438999999997</v>
      </c>
      <c r="H41" s="56">
        <v>-62.937117000000001</v>
      </c>
      <c r="I41" s="56">
        <v>18.29007</v>
      </c>
      <c r="J41" s="56">
        <v>18.162637</v>
      </c>
      <c r="K41" s="56" t="s">
        <v>821</v>
      </c>
      <c r="L41" s="57">
        <v>1</v>
      </c>
      <c r="M41" s="56"/>
      <c r="N41" s="56"/>
      <c r="O41" s="56"/>
      <c r="P41" s="56"/>
      <c r="Q41" s="56"/>
      <c r="R41" s="56"/>
    </row>
    <row r="42" spans="1:18" x14ac:dyDescent="0.35">
      <c r="A42" s="8">
        <f>tbl_Metadata_Main[[#This Row],[Unique Identifier ]]</f>
        <v>37</v>
      </c>
      <c r="B42" s="124" t="str">
        <f>tbl_Metadata_Main[[#This Row],[Title ]]</f>
        <v>ICT Statistics</v>
      </c>
      <c r="C42" s="56"/>
      <c r="D42" s="56"/>
      <c r="E42" s="57"/>
      <c r="F42" s="210"/>
      <c r="G42" s="56"/>
      <c r="H42" s="56"/>
      <c r="I42" s="56"/>
      <c r="J42" s="56"/>
      <c r="K42" s="56"/>
      <c r="L42" s="57"/>
      <c r="M42" s="56"/>
      <c r="N42" s="56"/>
      <c r="O42" s="56"/>
      <c r="P42" s="56"/>
      <c r="Q42" s="56"/>
      <c r="R42" s="56"/>
    </row>
    <row r="43" spans="1:18" x14ac:dyDescent="0.35">
      <c r="A43" s="8">
        <f>tbl_Metadata_Main[[#This Row],[Unique Identifier ]]</f>
        <v>38</v>
      </c>
      <c r="B43" s="124" t="str">
        <f>tbl_Metadata_Main[[#This Row],[Title ]]</f>
        <v>Impacts of fauna and flora</v>
      </c>
      <c r="C43" s="56"/>
      <c r="D43" s="56"/>
      <c r="E43" s="57"/>
      <c r="F43" s="210"/>
      <c r="G43" s="56"/>
      <c r="H43" s="56"/>
      <c r="I43" s="56"/>
      <c r="J43" s="56"/>
      <c r="K43" s="56"/>
      <c r="L43" s="57"/>
      <c r="M43" s="56"/>
      <c r="N43" s="56"/>
      <c r="O43" s="56"/>
      <c r="P43" s="56"/>
      <c r="Q43" s="56"/>
      <c r="R43" s="56"/>
    </row>
    <row r="44" spans="1:18" x14ac:dyDescent="0.35">
      <c r="A44" s="8">
        <f>tbl_Metadata_Main[[#This Row],[Unique Identifier ]]</f>
        <v>39</v>
      </c>
      <c r="B44" s="124" t="str">
        <f>tbl_Metadata_Main[[#This Row],[Title ]]</f>
        <v>Impacts on Marine Base</v>
      </c>
      <c r="C44" s="56" t="s">
        <v>1345</v>
      </c>
      <c r="D44" s="56" t="s">
        <v>855</v>
      </c>
      <c r="E44" s="57"/>
      <c r="F44" s="210"/>
      <c r="G44" s="56"/>
      <c r="H44" s="56"/>
      <c r="I44" s="56"/>
      <c r="J44" s="56"/>
      <c r="K44" s="56"/>
      <c r="L44" s="57"/>
      <c r="M44" s="56"/>
      <c r="N44" s="56"/>
      <c r="O44" s="56"/>
      <c r="P44" s="56"/>
      <c r="Q44" s="56"/>
      <c r="R44" s="56"/>
    </row>
    <row r="45" spans="1:18" x14ac:dyDescent="0.35">
      <c r="A45" s="8">
        <f>tbl_Metadata_Main[[#This Row],[Unique Identifier ]]</f>
        <v>40</v>
      </c>
      <c r="B45" s="124" t="str">
        <f>tbl_Metadata_Main[[#This Row],[Title ]]</f>
        <v>Natural Capital Assessment</v>
      </c>
      <c r="C45" s="56"/>
      <c r="D45" s="56"/>
      <c r="E45" s="57">
        <v>25000</v>
      </c>
      <c r="F45" s="210"/>
      <c r="G45" s="113">
        <f>G5-63.173326</f>
        <v>-63.173326000000003</v>
      </c>
      <c r="H45" s="56">
        <v>-62.965643</v>
      </c>
      <c r="I45">
        <v>18.276133000000002</v>
      </c>
      <c r="J45">
        <v>18.159670999999999</v>
      </c>
      <c r="K45" s="56" t="s">
        <v>821</v>
      </c>
      <c r="L45" s="57">
        <v>2</v>
      </c>
      <c r="M45" s="56" t="s">
        <v>1117</v>
      </c>
      <c r="N45" s="56"/>
      <c r="O45" s="56" t="s">
        <v>859</v>
      </c>
      <c r="P45" s="56" t="s">
        <v>858</v>
      </c>
      <c r="Q45" s="56" t="s">
        <v>857</v>
      </c>
      <c r="R45" s="56" t="s">
        <v>497</v>
      </c>
    </row>
    <row r="46" spans="1:18" x14ac:dyDescent="0.35">
      <c r="A46" s="8">
        <f>tbl_Metadata_Main[[#This Row],[Unique Identifier ]]</f>
        <v>41</v>
      </c>
      <c r="B46" s="124" t="str">
        <f>tbl_Metadata_Main[[#This Row],[Title ]]</f>
        <v>Proposed Land Use</v>
      </c>
      <c r="C46" s="56"/>
      <c r="D46" s="56"/>
      <c r="E46" s="57"/>
      <c r="F46" s="210"/>
      <c r="G46" s="56"/>
      <c r="H46" s="56"/>
      <c r="I46" s="56"/>
      <c r="J46" s="56"/>
      <c r="K46" s="56"/>
      <c r="L46" s="57"/>
      <c r="M46" s="56"/>
      <c r="N46" s="56"/>
      <c r="O46" s="56"/>
      <c r="P46" s="56"/>
      <c r="Q46" s="56"/>
      <c r="R46" s="56"/>
    </row>
    <row r="47" spans="1:18" x14ac:dyDescent="0.35">
      <c r="A47" s="8">
        <f>tbl_Metadata_Main[[#This Row],[Unique Identifier ]]</f>
        <v>42</v>
      </c>
      <c r="B47" s="124" t="str">
        <f>tbl_Metadata_Main[[#This Row],[Title ]]</f>
        <v>Liquefaction Zone</v>
      </c>
      <c r="C47" s="56"/>
      <c r="D47" s="56"/>
      <c r="E47" s="57"/>
      <c r="F47" s="210"/>
      <c r="G47" s="56"/>
      <c r="H47" s="56"/>
      <c r="I47" s="56"/>
      <c r="J47" s="56"/>
      <c r="K47" s="56"/>
      <c r="L47" s="57"/>
      <c r="M47" s="56"/>
      <c r="N47" s="56"/>
      <c r="O47" s="56"/>
      <c r="P47" s="56"/>
      <c r="Q47" s="56"/>
      <c r="R47" s="56"/>
    </row>
    <row r="48" spans="1:18" x14ac:dyDescent="0.35">
      <c r="A48" s="8">
        <f>tbl_Metadata_Main[[#This Row],[Unique Identifier ]]</f>
        <v>43</v>
      </c>
      <c r="B48" s="124" t="str">
        <f>tbl_Metadata_Main[[#This Row],[Title ]]</f>
        <v>Median Houshold Disposable income</v>
      </c>
      <c r="C48" s="56" t="s">
        <v>1093</v>
      </c>
      <c r="D48" s="56" t="s">
        <v>364</v>
      </c>
      <c r="E48" s="62">
        <v>0</v>
      </c>
      <c r="F48" s="213">
        <v>0</v>
      </c>
      <c r="G48" s="56">
        <v>-63.172438999999997</v>
      </c>
      <c r="H48" s="56">
        <v>-62.937117000000001</v>
      </c>
      <c r="I48" s="56">
        <v>18.29007</v>
      </c>
      <c r="J48" s="56">
        <v>18.162637</v>
      </c>
      <c r="K48" s="56" t="s">
        <v>821</v>
      </c>
      <c r="L48" s="57">
        <v>1</v>
      </c>
      <c r="M48" s="56"/>
      <c r="N48" s="56"/>
      <c r="O48" s="56"/>
      <c r="P48" s="56"/>
      <c r="Q48" s="56"/>
      <c r="R48" s="56"/>
    </row>
    <row r="49" spans="1:18" x14ac:dyDescent="0.35">
      <c r="A49" s="8">
        <f>tbl_Metadata_Main[[#This Row],[Unique Identifier ]]</f>
        <v>44</v>
      </c>
      <c r="B49" s="124" t="str">
        <f>tbl_Metadata_Main[[#This Row],[Title ]]</f>
        <v>National Accounts</v>
      </c>
      <c r="C49" s="56" t="s">
        <v>1260</v>
      </c>
      <c r="D49" s="56" t="s">
        <v>348</v>
      </c>
      <c r="E49" s="57">
        <v>25000</v>
      </c>
      <c r="F49" s="210">
        <v>0</v>
      </c>
      <c r="G49">
        <v>-63.22</v>
      </c>
      <c r="H49" s="56">
        <v>-62.92</v>
      </c>
      <c r="I49" s="56">
        <v>18.329999999999998</v>
      </c>
      <c r="J49" s="56">
        <v>18.11</v>
      </c>
      <c r="K49" s="56" t="s">
        <v>821</v>
      </c>
      <c r="L49" s="57">
        <v>2</v>
      </c>
      <c r="M49" s="56" t="s">
        <v>1117</v>
      </c>
      <c r="N49" s="56"/>
      <c r="O49" s="56" t="s">
        <v>859</v>
      </c>
      <c r="P49" s="56" t="s">
        <v>858</v>
      </c>
      <c r="Q49" s="56"/>
      <c r="R49" s="56" t="s">
        <v>497</v>
      </c>
    </row>
    <row r="50" spans="1:18" x14ac:dyDescent="0.35">
      <c r="A50" s="8">
        <f>tbl_Metadata_Main[[#This Row],[Unique Identifier ]]</f>
        <v>45</v>
      </c>
      <c r="B50" s="124" t="str">
        <f>tbl_Metadata_Main[[#This Row],[Title ]]</f>
        <v>Placenames</v>
      </c>
      <c r="C50" s="56"/>
      <c r="D50" s="56"/>
      <c r="E50" s="57"/>
      <c r="F50" s="210"/>
      <c r="G50" s="56"/>
      <c r="H50" s="56"/>
      <c r="I50" s="56"/>
      <c r="J50" s="56"/>
      <c r="K50" s="56"/>
      <c r="L50" s="57"/>
      <c r="M50" s="56"/>
      <c r="N50" s="56"/>
      <c r="O50" s="56"/>
      <c r="P50" s="56"/>
      <c r="Q50" s="56"/>
      <c r="R50" s="56"/>
    </row>
    <row r="51" spans="1:18" x14ac:dyDescent="0.35">
      <c r="A51" s="8">
        <f>tbl_Metadata_Main[[#This Row],[Unique Identifier ]]</f>
        <v>46</v>
      </c>
      <c r="B51" s="124" t="str">
        <f>tbl_Metadata_Main[[#This Row],[Title ]]</f>
        <v>Numbers in Shelters</v>
      </c>
      <c r="C51" s="56"/>
      <c r="D51" s="56"/>
      <c r="E51" s="57"/>
      <c r="F51" s="210"/>
      <c r="G51" s="56"/>
      <c r="H51" s="56"/>
      <c r="I51" s="56"/>
      <c r="J51" s="56"/>
      <c r="K51" s="56"/>
      <c r="L51" s="57"/>
      <c r="M51" s="56"/>
      <c r="N51" s="56"/>
      <c r="O51" s="56"/>
      <c r="P51" s="56"/>
      <c r="Q51" s="56"/>
      <c r="R51" s="56"/>
    </row>
    <row r="52" spans="1:18" x14ac:dyDescent="0.35">
      <c r="A52" s="8">
        <f>tbl_Metadata_Main[[#This Row],[Unique Identifier ]]</f>
        <v>47</v>
      </c>
      <c r="B52" s="124" t="str">
        <f>tbl_Metadata_Main[[#This Row],[Title ]]</f>
        <v>Numbers of people evacuated</v>
      </c>
      <c r="C52" s="56"/>
      <c r="D52" s="56"/>
      <c r="E52" s="57"/>
      <c r="F52" s="210"/>
      <c r="G52" s="56"/>
      <c r="H52" s="56"/>
      <c r="I52" s="56"/>
      <c r="J52" s="56"/>
      <c r="K52" s="56"/>
      <c r="L52" s="57"/>
      <c r="M52" s="56"/>
      <c r="N52" s="56"/>
      <c r="O52" s="56"/>
      <c r="P52" s="56"/>
      <c r="Q52" s="56"/>
      <c r="R52" s="56"/>
    </row>
    <row r="53" spans="1:18" x14ac:dyDescent="0.35">
      <c r="A53" s="8">
        <f>tbl_Metadata_Main[[#This Row],[Unique Identifier ]]</f>
        <v>48</v>
      </c>
      <c r="B53" s="124" t="str">
        <f>tbl_Metadata_Main[[#This Row],[Title ]]</f>
        <v>Numbers receiving aid</v>
      </c>
      <c r="C53" s="56" t="s">
        <v>1093</v>
      </c>
      <c r="D53" s="56" t="s">
        <v>364</v>
      </c>
      <c r="E53" s="57">
        <v>0</v>
      </c>
      <c r="F53" s="210">
        <v>0</v>
      </c>
      <c r="G53" s="56">
        <v>-63.172438999999997</v>
      </c>
      <c r="H53" s="56">
        <v>-62.937117000000001</v>
      </c>
      <c r="I53" s="56">
        <v>18.29007</v>
      </c>
      <c r="J53" s="56">
        <v>18.162637</v>
      </c>
      <c r="K53" s="56" t="s">
        <v>821</v>
      </c>
      <c r="L53" s="57">
        <v>2</v>
      </c>
      <c r="M53" s="56"/>
      <c r="N53" s="56"/>
      <c r="O53" s="56"/>
      <c r="P53" s="56"/>
      <c r="Q53" s="56"/>
      <c r="R53" s="56"/>
    </row>
    <row r="54" spans="1:18" x14ac:dyDescent="0.35">
      <c r="A54" s="8">
        <f>tbl_Metadata_Main[[#This Row],[Unique Identifier ]]</f>
        <v>49</v>
      </c>
      <c r="B54" s="124" t="str">
        <f>tbl_Metadata_Main[[#This Row],[Title ]]</f>
        <v>Population Census</v>
      </c>
      <c r="C54" s="56"/>
      <c r="D54" s="56"/>
      <c r="E54" s="57"/>
      <c r="F54" s="210"/>
      <c r="G54" s="56"/>
      <c r="H54" s="56"/>
      <c r="I54" s="56"/>
      <c r="J54" s="56"/>
      <c r="K54" s="56"/>
      <c r="L54" s="57"/>
      <c r="M54" s="56"/>
      <c r="N54" s="56"/>
      <c r="O54" s="56"/>
      <c r="P54" s="56"/>
      <c r="Q54" s="56"/>
      <c r="R54" s="56"/>
    </row>
    <row r="55" spans="1:18" x14ac:dyDescent="0.35">
      <c r="A55" s="8">
        <f>tbl_Metadata_Main[[#This Row],[Unique Identifier ]]</f>
        <v>50</v>
      </c>
      <c r="B55" s="124" t="str">
        <f>tbl_Metadata_Main[[#This Row],[Title ]]</f>
        <v>Reach of Early warning systems</v>
      </c>
      <c r="C55" s="56" t="s">
        <v>1061</v>
      </c>
      <c r="D55" s="56" t="s">
        <v>364</v>
      </c>
      <c r="E55" s="57"/>
      <c r="F55" s="210"/>
      <c r="G55" s="56">
        <v>-180</v>
      </c>
      <c r="H55" s="56">
        <v>180</v>
      </c>
      <c r="I55" s="56">
        <v>-90</v>
      </c>
      <c r="J55" s="56">
        <v>90</v>
      </c>
      <c r="K55" s="56" t="s">
        <v>821</v>
      </c>
      <c r="L55" s="57"/>
      <c r="M55" s="56"/>
      <c r="N55" s="56"/>
      <c r="O55" s="56"/>
      <c r="P55" s="56"/>
      <c r="Q55" s="56"/>
      <c r="R55" s="56" t="s">
        <v>517</v>
      </c>
    </row>
    <row r="56" spans="1:18" x14ac:dyDescent="0.35">
      <c r="A56" s="8">
        <f>tbl_Metadata_Main[[#This Row],[Unique Identifier ]]</f>
        <v>51</v>
      </c>
      <c r="B56" s="124" t="str">
        <f>tbl_Metadata_Main[[#This Row],[Title ]]</f>
        <v>Register of Disasters</v>
      </c>
      <c r="C56" s="56" t="s">
        <v>1061</v>
      </c>
      <c r="D56" s="56" t="s">
        <v>364</v>
      </c>
      <c r="E56" s="57"/>
      <c r="F56" s="210"/>
      <c r="G56" s="56"/>
      <c r="H56" s="56"/>
      <c r="I56" s="56"/>
      <c r="J56" s="56"/>
      <c r="K56" s="56"/>
      <c r="L56" s="57"/>
      <c r="M56" s="56"/>
      <c r="N56" s="56"/>
      <c r="O56" s="56"/>
      <c r="P56" s="56"/>
      <c r="Q56" s="56"/>
      <c r="R56" s="56" t="s">
        <v>517</v>
      </c>
    </row>
    <row r="57" spans="1:18" x14ac:dyDescent="0.35">
      <c r="A57" s="8">
        <f>tbl_Metadata_Main[[#This Row],[Unique Identifier ]]</f>
        <v>52</v>
      </c>
      <c r="B57" s="160" t="str">
        <f>tbl_Metadata_Main[[#This Row],[Title ]]</f>
        <v>Events Database</v>
      </c>
      <c r="C57" s="56"/>
      <c r="D57" s="56" t="s">
        <v>348</v>
      </c>
      <c r="E57" s="57">
        <v>25000</v>
      </c>
      <c r="F57" s="210" t="s">
        <v>821</v>
      </c>
      <c r="G57" s="113">
        <v>-63.172438999999997</v>
      </c>
      <c r="H57" s="56">
        <v>-62.937117000000001</v>
      </c>
      <c r="I57" s="56">
        <v>18.29007</v>
      </c>
      <c r="J57" s="56">
        <v>18.162637</v>
      </c>
      <c r="K57" s="56" t="s">
        <v>821</v>
      </c>
      <c r="L57" s="57">
        <v>2</v>
      </c>
      <c r="M57" s="56" t="s">
        <v>857</v>
      </c>
      <c r="N57" s="56" t="s">
        <v>857</v>
      </c>
      <c r="O57" s="56"/>
      <c r="P57" s="56"/>
      <c r="Q57" s="56" t="s">
        <v>857</v>
      </c>
      <c r="R57" s="56" t="s">
        <v>497</v>
      </c>
    </row>
    <row r="58" spans="1:18" x14ac:dyDescent="0.35">
      <c r="A58" s="8">
        <f>tbl_Metadata_Main[[#This Row],[Unique Identifier ]]</f>
        <v>53</v>
      </c>
      <c r="B58" s="124" t="str">
        <f>tbl_Metadata_Main[[#This Row],[Title ]]</f>
        <v>Roads</v>
      </c>
      <c r="C58" s="56" t="s">
        <v>1260</v>
      </c>
      <c r="D58" s="56" t="s">
        <v>348</v>
      </c>
      <c r="E58" s="57">
        <v>25000</v>
      </c>
      <c r="F58" s="210"/>
      <c r="G58" s="113">
        <v>-63.172438999999997</v>
      </c>
      <c r="H58" s="56">
        <v>-62.937117000000001</v>
      </c>
      <c r="I58" s="56">
        <v>18.29007</v>
      </c>
      <c r="J58" s="56">
        <v>18.162637</v>
      </c>
      <c r="K58" s="56" t="s">
        <v>821</v>
      </c>
      <c r="L58" s="57">
        <v>2</v>
      </c>
      <c r="M58" s="56" t="s">
        <v>857</v>
      </c>
      <c r="N58" s="56" t="s">
        <v>857</v>
      </c>
      <c r="O58" s="56" t="s">
        <v>859</v>
      </c>
      <c r="P58" s="56" t="s">
        <v>984</v>
      </c>
      <c r="Q58" s="56" t="s">
        <v>857</v>
      </c>
      <c r="R58" s="56" t="s">
        <v>497</v>
      </c>
    </row>
    <row r="59" spans="1:18" x14ac:dyDescent="0.35">
      <c r="A59" s="8">
        <f>tbl_Metadata_Main[[#This Row],[Unique Identifier ]]</f>
        <v>54</v>
      </c>
      <c r="B59" s="124" t="str">
        <f>tbl_Metadata_Main[[#This Row],[Title ]]</f>
        <v>Salt Ponds</v>
      </c>
      <c r="C59" s="56"/>
      <c r="D59" s="56"/>
      <c r="E59" s="57"/>
      <c r="F59" s="210"/>
      <c r="G59" s="56"/>
      <c r="H59" s="56"/>
      <c r="I59" s="56"/>
      <c r="J59" s="56"/>
      <c r="K59" s="56"/>
      <c r="L59" s="57"/>
      <c r="M59" s="56"/>
      <c r="N59" s="56"/>
      <c r="O59" s="56"/>
      <c r="P59" s="56"/>
      <c r="Q59" s="56"/>
      <c r="R59" s="56"/>
    </row>
    <row r="60" spans="1:18" x14ac:dyDescent="0.35">
      <c r="A60" s="8">
        <f>tbl_Metadata_Main[[#This Row],[Unique Identifier ]]</f>
        <v>55</v>
      </c>
      <c r="B60" s="124" t="str">
        <f>tbl_Metadata_Main[[#This Row],[Title ]]</f>
        <v>Shelters</v>
      </c>
      <c r="C60" s="56"/>
      <c r="D60" s="56"/>
      <c r="E60" s="57"/>
      <c r="F60" s="210"/>
      <c r="G60" s="56"/>
      <c r="H60" s="56"/>
      <c r="I60" s="56"/>
      <c r="J60" s="56"/>
      <c r="K60" s="56"/>
      <c r="L60" s="57"/>
      <c r="M60" s="56"/>
      <c r="N60" s="56"/>
      <c r="O60" s="56"/>
      <c r="P60" s="56"/>
      <c r="Q60" s="56"/>
      <c r="R60" s="56"/>
    </row>
    <row r="61" spans="1:18" x14ac:dyDescent="0.35">
      <c r="A61" s="8">
        <f>tbl_Metadata_Main[[#This Row],[Unique Identifier ]]</f>
        <v>56</v>
      </c>
      <c r="B61" s="124" t="str">
        <f>tbl_Metadata_Main[[#This Row],[Title ]]</f>
        <v>Storm Surge</v>
      </c>
      <c r="C61" s="56" t="s">
        <v>1260</v>
      </c>
      <c r="D61" s="56" t="s">
        <v>348</v>
      </c>
      <c r="E61" s="57">
        <v>25000</v>
      </c>
      <c r="F61" s="210" t="s">
        <v>821</v>
      </c>
      <c r="G61" s="113">
        <v>-63.172438999999997</v>
      </c>
      <c r="H61" s="56">
        <v>-62.937117000000001</v>
      </c>
      <c r="I61" s="56">
        <v>18.29007</v>
      </c>
      <c r="J61" s="56">
        <v>18.162637</v>
      </c>
      <c r="K61" s="56" t="s">
        <v>821</v>
      </c>
      <c r="L61" s="57">
        <v>2</v>
      </c>
      <c r="M61" s="56" t="s">
        <v>857</v>
      </c>
      <c r="N61" s="56" t="s">
        <v>857</v>
      </c>
      <c r="O61" s="56"/>
      <c r="P61" s="56"/>
      <c r="Q61" s="56"/>
      <c r="R61" s="56" t="s">
        <v>497</v>
      </c>
    </row>
    <row r="62" spans="1:18" x14ac:dyDescent="0.35">
      <c r="A62" s="8">
        <f>tbl_Metadata_Main[[#This Row],[Unique Identifier ]]</f>
        <v>57</v>
      </c>
      <c r="B62" s="124" t="str">
        <f>tbl_Metadata_Main[[#This Row],[Title ]]</f>
        <v>Tourism Facilities</v>
      </c>
      <c r="C62" s="56"/>
      <c r="D62" s="56"/>
      <c r="E62" s="57"/>
      <c r="F62" s="210"/>
      <c r="G62" s="56"/>
      <c r="H62" s="56"/>
      <c r="I62" s="56"/>
      <c r="J62" s="56"/>
      <c r="K62" s="56"/>
      <c r="L62" s="57"/>
      <c r="M62" s="56"/>
      <c r="N62" s="56"/>
      <c r="O62" s="56"/>
      <c r="P62" s="56"/>
      <c r="Q62" s="56"/>
      <c r="R62" s="56"/>
    </row>
    <row r="63" spans="1:18" x14ac:dyDescent="0.35">
      <c r="A63" s="8">
        <f>tbl_Metadata_Main[[#This Row],[Unique Identifier ]]</f>
        <v>58</v>
      </c>
      <c r="B63" s="124" t="str">
        <f>tbl_Metadata_Main[[#This Row],[Title ]]</f>
        <v>Transformers</v>
      </c>
      <c r="C63" s="56" t="s">
        <v>1260</v>
      </c>
      <c r="D63" s="56" t="s">
        <v>348</v>
      </c>
      <c r="E63" s="57">
        <v>25000</v>
      </c>
      <c r="F63" s="210" t="s">
        <v>821</v>
      </c>
      <c r="G63" s="56">
        <v>-63.262829000000004</v>
      </c>
      <c r="H63" s="56">
        <v>-62.922756</v>
      </c>
      <c r="I63">
        <v>18.298280999999999</v>
      </c>
      <c r="J63">
        <v>18.154752999999999</v>
      </c>
      <c r="K63" s="56" t="s">
        <v>821</v>
      </c>
      <c r="L63" s="57">
        <v>2</v>
      </c>
      <c r="M63" s="56" t="s">
        <v>857</v>
      </c>
      <c r="N63" s="56" t="s">
        <v>857</v>
      </c>
      <c r="O63" s="56" t="s">
        <v>859</v>
      </c>
      <c r="P63" s="56" t="s">
        <v>858</v>
      </c>
      <c r="Q63" s="56" t="s">
        <v>857</v>
      </c>
      <c r="R63" s="56" t="s">
        <v>497</v>
      </c>
    </row>
    <row r="64" spans="1:18" x14ac:dyDescent="0.35">
      <c r="A64" s="8">
        <f>tbl_Metadata_Main[[#This Row],[Unique Identifier ]]</f>
        <v>59</v>
      </c>
      <c r="B64" s="124" t="str">
        <f>tbl_Metadata_Main[[#This Row],[Title ]]</f>
        <v>Terrestrial Habitats</v>
      </c>
      <c r="C64" s="56"/>
      <c r="D64" s="56"/>
      <c r="E64" s="57"/>
      <c r="F64" s="210"/>
      <c r="G64" s="56"/>
      <c r="H64" s="56"/>
      <c r="I64" s="56"/>
      <c r="J64" s="56"/>
      <c r="K64" s="56"/>
      <c r="L64" s="57"/>
      <c r="M64" s="56"/>
      <c r="N64" s="56"/>
      <c r="O64" s="56"/>
      <c r="P64" s="56"/>
      <c r="Q64" s="56"/>
      <c r="R64" s="56"/>
    </row>
    <row r="65" spans="1:18" x14ac:dyDescent="0.35">
      <c r="A65" s="8">
        <f>tbl_Metadata_Main[[#This Row],[Unique Identifier ]]</f>
        <v>60</v>
      </c>
      <c r="B65" s="124" t="str">
        <f>tbl_Metadata_Main[[#This Row],[Title ]]</f>
        <v>Water Pipes</v>
      </c>
      <c r="C65" s="56"/>
      <c r="D65" s="56"/>
      <c r="E65" s="57"/>
      <c r="F65" s="210"/>
      <c r="G65" s="56"/>
      <c r="H65" s="56"/>
      <c r="I65" s="56"/>
      <c r="J65" s="56"/>
      <c r="K65" s="56"/>
      <c r="L65" s="57"/>
      <c r="M65" s="56"/>
      <c r="N65" s="56"/>
      <c r="O65" s="56"/>
      <c r="P65" s="56"/>
      <c r="Q65" s="56"/>
      <c r="R65" s="56"/>
    </row>
    <row r="66" spans="1:18" x14ac:dyDescent="0.35">
      <c r="A66" s="8">
        <f>tbl_Metadata_Main[[#This Row],[Unique Identifier ]]</f>
        <v>61</v>
      </c>
      <c r="B66" s="124" t="str">
        <f>tbl_Metadata_Main[[#This Row],[Title ]]</f>
        <v>Water Pumps</v>
      </c>
      <c r="C66" s="56"/>
      <c r="D66" s="56"/>
      <c r="E66" s="57"/>
      <c r="F66" s="210"/>
      <c r="G66" s="56"/>
      <c r="H66" s="56"/>
      <c r="I66" s="56"/>
      <c r="J66" s="56"/>
      <c r="K66" s="56"/>
      <c r="L66" s="57"/>
      <c r="M66" s="56"/>
      <c r="N66" s="56"/>
      <c r="O66" s="56"/>
      <c r="P66" s="56"/>
      <c r="Q66" s="56"/>
      <c r="R66" s="56"/>
    </row>
    <row r="67" spans="1:18" x14ac:dyDescent="0.35">
      <c r="A67" s="8">
        <f>tbl_Metadata_Main[[#This Row],[Unique Identifier ]]</f>
        <v>62</v>
      </c>
      <c r="B67" s="124" t="str">
        <f>tbl_Metadata_Main[[#This Row],[Title ]]</f>
        <v>Water Tanks/Reservoirs</v>
      </c>
      <c r="C67" s="56"/>
      <c r="D67" s="56"/>
      <c r="E67" s="57"/>
      <c r="F67" s="210"/>
      <c r="G67" s="56"/>
      <c r="H67" s="56"/>
      <c r="I67" s="56"/>
      <c r="J67" s="56"/>
      <c r="K67" s="56"/>
      <c r="L67" s="57"/>
      <c r="M67" s="56"/>
      <c r="N67" s="56"/>
      <c r="O67" s="56"/>
      <c r="P67" s="56"/>
      <c r="Q67" s="56"/>
      <c r="R67" s="56"/>
    </row>
    <row r="68" spans="1:18" x14ac:dyDescent="0.35">
      <c r="A68" s="8">
        <f>tbl_Metadata_Main[[#This Row],[Unique Identifier ]]</f>
        <v>63</v>
      </c>
      <c r="B68" s="124" t="str">
        <f>tbl_Metadata_Main[[#This Row],[Title ]]</f>
        <v>Agricultural Impacts</v>
      </c>
      <c r="C68" s="56"/>
      <c r="D68" s="56"/>
      <c r="E68" s="57"/>
      <c r="F68" s="210"/>
      <c r="G68" s="56"/>
      <c r="H68" s="56"/>
      <c r="I68" s="56"/>
      <c r="J68" s="56"/>
      <c r="K68" s="56"/>
      <c r="L68" s="57"/>
      <c r="M68" s="56"/>
      <c r="N68" s="56"/>
      <c r="O68" s="56"/>
      <c r="P68" s="56"/>
      <c r="Q68" s="56"/>
      <c r="R68" s="56"/>
    </row>
    <row r="69" spans="1:18" x14ac:dyDescent="0.35">
      <c r="A69" s="8">
        <f>tbl_Metadata_Main[[#This Row],[Unique Identifier ]]</f>
        <v>64</v>
      </c>
      <c r="B69" s="124" t="str">
        <f>tbl_Metadata_Main[[#This Row],[Title ]]</f>
        <v>Loss of water resources</v>
      </c>
      <c r="C69" s="56"/>
      <c r="D69" s="56"/>
      <c r="E69" s="57"/>
      <c r="F69" s="210"/>
      <c r="G69" s="56"/>
      <c r="H69" s="56"/>
      <c r="I69" s="56"/>
      <c r="J69" s="56"/>
      <c r="K69" s="56"/>
      <c r="L69" s="57"/>
      <c r="M69" s="56"/>
      <c r="N69" s="56"/>
      <c r="O69" s="56"/>
      <c r="P69" s="56"/>
      <c r="Q69" s="56"/>
      <c r="R69" s="56"/>
    </row>
    <row r="70" spans="1:18" x14ac:dyDescent="0.35">
      <c r="A70" s="8">
        <f>tbl_Metadata_Main[[#This Row],[Unique Identifier ]]</f>
        <v>65</v>
      </c>
      <c r="B70" s="124" t="str">
        <f>tbl_Metadata_Main[[#This Row],[Title ]]</f>
        <v>Critical Facilities</v>
      </c>
      <c r="C70" s="56"/>
      <c r="D70" s="56"/>
      <c r="E70" s="57"/>
      <c r="F70" s="210"/>
      <c r="G70" s="56"/>
      <c r="H70" s="56"/>
      <c r="I70" s="56"/>
      <c r="J70" s="56"/>
      <c r="K70" s="56"/>
      <c r="L70" s="57"/>
      <c r="M70" s="56"/>
      <c r="N70" s="56"/>
      <c r="O70" s="56"/>
      <c r="P70" s="56"/>
      <c r="Q70" s="56"/>
      <c r="R70" s="56"/>
    </row>
    <row r="71" spans="1:18" x14ac:dyDescent="0.35">
      <c r="A71" s="8">
        <f>tbl_Metadata_Main[[#This Row],[Unique Identifier ]]</f>
        <v>66</v>
      </c>
      <c r="B71" s="124" t="str">
        <f>tbl_Metadata_Main[[#This Row],[Title ]]</f>
        <v>Solid Waste</v>
      </c>
      <c r="C71" s="56"/>
      <c r="D71" s="56"/>
      <c r="E71" s="57"/>
      <c r="F71" s="210"/>
      <c r="G71" s="56"/>
      <c r="H71" s="56"/>
      <c r="I71" s="56"/>
      <c r="J71" s="56"/>
      <c r="K71" s="56"/>
      <c r="L71" s="57"/>
      <c r="M71" s="56"/>
      <c r="N71" s="56"/>
      <c r="O71" s="56"/>
      <c r="P71" s="56"/>
      <c r="Q71" s="56"/>
      <c r="R71" s="56"/>
    </row>
    <row r="72" spans="1:18" x14ac:dyDescent="0.35">
      <c r="A72" s="8">
        <f>tbl_Metadata_Main[[#This Row],[Unique Identifier ]]</f>
        <v>67</v>
      </c>
      <c r="B72" s="124" t="str">
        <f>tbl_Metadata_Main[[#This Row],[Title ]]</f>
        <v>Protected Areas</v>
      </c>
      <c r="C72" s="56"/>
      <c r="D72" s="56"/>
      <c r="E72" s="57"/>
      <c r="F72" s="210"/>
      <c r="G72" s="56"/>
      <c r="H72" s="56"/>
      <c r="I72" s="56"/>
      <c r="J72" s="56"/>
      <c r="K72" s="56"/>
      <c r="L72" s="57"/>
      <c r="M72" s="56"/>
      <c r="N72" s="56"/>
      <c r="O72" s="56"/>
      <c r="P72" s="56"/>
      <c r="Q72" s="56"/>
      <c r="R72" s="56"/>
    </row>
    <row r="73" spans="1:18" x14ac:dyDescent="0.35">
      <c r="A73" s="8">
        <f>tbl_Metadata_Main[[#This Row],[Unique Identifier ]]</f>
        <v>68</v>
      </c>
      <c r="B73" s="124" t="str">
        <f>tbl_Metadata_Main[[#This Row],[Title ]]</f>
        <v>Digital Terrain Model</v>
      </c>
      <c r="C73" s="56"/>
      <c r="D73" s="56"/>
      <c r="E73" s="57"/>
      <c r="F73" s="210"/>
      <c r="G73" s="56"/>
      <c r="H73" s="56"/>
      <c r="I73" s="56"/>
      <c r="J73" s="56"/>
      <c r="K73" s="56"/>
      <c r="L73" s="57"/>
      <c r="M73" s="56"/>
      <c r="N73" s="56"/>
      <c r="O73" s="56"/>
      <c r="P73" s="56"/>
      <c r="Q73" s="56"/>
      <c r="R73" s="56"/>
    </row>
    <row r="74" spans="1:18" x14ac:dyDescent="0.35">
      <c r="A74" s="8">
        <f>tbl_Metadata_Main[[#This Row],[Unique Identifier ]]</f>
        <v>69</v>
      </c>
      <c r="B74" s="178" t="str">
        <f>tbl_Metadata_Main[[#This Row],[Title ]]</f>
        <v>Bathymetry</v>
      </c>
      <c r="C74" s="56" t="s">
        <v>1093</v>
      </c>
      <c r="D74" s="56" t="s">
        <v>364</v>
      </c>
      <c r="E74" s="57">
        <v>0</v>
      </c>
      <c r="F74" s="210">
        <v>0</v>
      </c>
      <c r="G74" s="56">
        <v>-63.172438999999997</v>
      </c>
      <c r="H74" s="56">
        <v>-62.937117000000001</v>
      </c>
      <c r="I74" s="56">
        <v>18.29007</v>
      </c>
      <c r="J74" s="56">
        <v>18.162637</v>
      </c>
      <c r="K74" s="56" t="s">
        <v>821</v>
      </c>
      <c r="L74" s="57">
        <v>1</v>
      </c>
      <c r="M74" s="56"/>
      <c r="N74" s="56"/>
      <c r="O74" s="56"/>
      <c r="P74" s="56"/>
      <c r="Q74" s="56"/>
      <c r="R74" s="56"/>
    </row>
    <row r="75" spans="1:18" x14ac:dyDescent="0.35">
      <c r="A75" s="8">
        <f>tbl_Metadata_Main[[#This Row],[Unique Identifier ]]</f>
        <v>70</v>
      </c>
      <c r="B75" s="124" t="str">
        <f>tbl_Metadata_Main[[#This Row],[Title ]]</f>
        <v>Migration</v>
      </c>
      <c r="C75" s="56" t="s">
        <v>1093</v>
      </c>
      <c r="D75" s="56" t="s">
        <v>364</v>
      </c>
      <c r="E75" s="57">
        <v>0</v>
      </c>
      <c r="F75" s="210">
        <v>0</v>
      </c>
      <c r="G75" s="56">
        <v>-63.172438999999997</v>
      </c>
      <c r="H75" s="56">
        <v>-62.937117000000001</v>
      </c>
      <c r="I75" s="56">
        <v>18.29007</v>
      </c>
      <c r="J75" s="56">
        <v>18.162637</v>
      </c>
      <c r="K75" s="56" t="s">
        <v>821</v>
      </c>
      <c r="L75" s="57">
        <v>1</v>
      </c>
      <c r="M75" s="56"/>
      <c r="N75" s="56"/>
      <c r="O75" s="56"/>
      <c r="P75" s="56"/>
      <c r="Q75" s="56"/>
      <c r="R75" s="56"/>
    </row>
    <row r="76" spans="1:18" x14ac:dyDescent="0.35">
      <c r="A76" s="8">
        <f>tbl_Metadata_Main[[#This Row],[Unique Identifier ]]</f>
        <v>71</v>
      </c>
      <c r="B76" s="124" t="str">
        <f>tbl_Metadata_Main[[#This Row],[Title ]]</f>
        <v>Health Statistics</v>
      </c>
      <c r="C76" s="56" t="s">
        <v>1093</v>
      </c>
      <c r="D76" s="56" t="s">
        <v>364</v>
      </c>
      <c r="E76" s="57">
        <v>0</v>
      </c>
      <c r="F76" s="210">
        <v>0</v>
      </c>
      <c r="G76" s="56">
        <v>-63.172438999999997</v>
      </c>
      <c r="H76" s="56">
        <v>-62.937117000000001</v>
      </c>
      <c r="I76" s="56">
        <v>18.29007</v>
      </c>
      <c r="J76" s="56">
        <v>18.162637</v>
      </c>
      <c r="K76" s="56" t="s">
        <v>821</v>
      </c>
      <c r="L76" s="57">
        <v>1</v>
      </c>
      <c r="M76" s="56"/>
      <c r="N76" s="56"/>
      <c r="O76" s="56"/>
      <c r="P76" s="56"/>
      <c r="Q76" s="56"/>
      <c r="R76" s="56"/>
    </row>
    <row r="77" spans="1:18" x14ac:dyDescent="0.35">
      <c r="A77" s="8">
        <f>tbl_Metadata_Main[[#This Row],[Unique Identifier ]]</f>
        <v>72</v>
      </c>
      <c r="B77" s="124" t="str">
        <f>tbl_Metadata_Main[[#This Row],[Title ]]</f>
        <v>Living Conditions</v>
      </c>
      <c r="C77" s="56"/>
      <c r="D77" s="56"/>
      <c r="E77" s="57"/>
      <c r="F77" s="210"/>
      <c r="G77" s="56"/>
      <c r="H77" s="56"/>
      <c r="I77" s="56"/>
      <c r="J77" s="56"/>
      <c r="K77" s="56"/>
      <c r="L77" s="57"/>
      <c r="M77" s="56"/>
      <c r="N77" s="56"/>
      <c r="O77" s="56"/>
      <c r="P77" s="56"/>
      <c r="Q77" s="56"/>
      <c r="R77" s="56"/>
    </row>
    <row r="78" spans="1:18" x14ac:dyDescent="0.35">
      <c r="A78" s="8">
        <f>tbl_Metadata_Main[[#This Row],[Unique Identifier ]]</f>
        <v>73</v>
      </c>
      <c r="B78" s="124" t="str">
        <f>tbl_Metadata_Main[[#This Row],[Title ]]</f>
        <v>ICT Inventory</v>
      </c>
      <c r="C78" s="56" t="s">
        <v>1260</v>
      </c>
      <c r="D78" s="56" t="s">
        <v>348</v>
      </c>
      <c r="E78" s="57">
        <v>25000</v>
      </c>
      <c r="F78" s="210"/>
      <c r="G78">
        <v>-63.22</v>
      </c>
      <c r="H78" s="56">
        <v>-62.92</v>
      </c>
      <c r="I78" s="56">
        <v>18.329999999999998</v>
      </c>
      <c r="J78" s="56">
        <v>18.11</v>
      </c>
      <c r="K78" s="56" t="s">
        <v>821</v>
      </c>
      <c r="L78" s="57">
        <v>2</v>
      </c>
      <c r="M78" s="56" t="s">
        <v>1117</v>
      </c>
      <c r="N78" s="56"/>
      <c r="O78" s="56" t="s">
        <v>859</v>
      </c>
      <c r="P78" s="56" t="s">
        <v>984</v>
      </c>
      <c r="Q78" s="56" t="s">
        <v>857</v>
      </c>
      <c r="R78" s="56" t="s">
        <v>497</v>
      </c>
    </row>
    <row r="79" spans="1:18" x14ac:dyDescent="0.35">
      <c r="A79" s="8">
        <f>tbl_Metadata_Main[[#This Row],[Unique Identifier ]]</f>
        <v>74</v>
      </c>
      <c r="B79" s="124" t="str">
        <f>tbl_Metadata_Main[[#This Row],[Title ]]</f>
        <v>Turtle Beaches</v>
      </c>
      <c r="C79" s="56"/>
      <c r="D79" s="56"/>
      <c r="E79" s="57"/>
      <c r="F79" s="210"/>
      <c r="G79" s="56"/>
      <c r="H79" s="56"/>
      <c r="I79" s="56"/>
      <c r="J79" s="56"/>
      <c r="K79" s="56"/>
      <c r="L79" s="57"/>
      <c r="M79" s="56"/>
      <c r="N79" s="56"/>
      <c r="O79" s="56"/>
      <c r="P79" s="56"/>
      <c r="Q79" s="56"/>
      <c r="R79" s="56"/>
    </row>
    <row r="80" spans="1:18" x14ac:dyDescent="0.35">
      <c r="A80" s="8">
        <f>tbl_Metadata_Main[[#This Row],[Unique Identifier ]]</f>
        <v>75</v>
      </c>
      <c r="B80" s="124" t="str">
        <f>tbl_Metadata_Main[[#This Row],[Title ]]</f>
        <v>Water Access Points</v>
      </c>
      <c r="C80" s="56" t="s">
        <v>1424</v>
      </c>
      <c r="D80" s="56" t="s">
        <v>855</v>
      </c>
      <c r="E80" s="57"/>
      <c r="F80" s="210"/>
      <c r="G80" s="56"/>
      <c r="H80" s="56"/>
      <c r="I80" s="56"/>
      <c r="J80" s="56"/>
      <c r="K80" s="56"/>
      <c r="L80" s="57"/>
      <c r="M80" s="56"/>
      <c r="N80" s="56"/>
      <c r="O80" s="56"/>
      <c r="P80" s="56"/>
      <c r="Q80" s="56"/>
      <c r="R80" s="56"/>
    </row>
    <row r="81" spans="1:18" x14ac:dyDescent="0.35">
      <c r="A81" s="8">
        <f>tbl_Metadata_Main[[#This Row],[Unique Identifier ]]</f>
        <v>76</v>
      </c>
      <c r="B81" s="124" t="str">
        <f>tbl_Metadata_Main[[#This Row],[Title ]]</f>
        <v>Impacts on Historical Heritage</v>
      </c>
      <c r="C81" s="56" t="s">
        <v>1260</v>
      </c>
      <c r="D81" s="56" t="s">
        <v>348</v>
      </c>
      <c r="E81" s="57">
        <v>25000</v>
      </c>
      <c r="F81" s="210">
        <v>0</v>
      </c>
      <c r="G81" s="56">
        <v>-63.298673999999998</v>
      </c>
      <c r="H81">
        <v>-62.908087000000002</v>
      </c>
      <c r="I81">
        <v>18.369281999999998</v>
      </c>
      <c r="J81">
        <v>18.13973</v>
      </c>
      <c r="K81" s="56" t="s">
        <v>821</v>
      </c>
      <c r="L81" s="57">
        <v>2</v>
      </c>
      <c r="M81" s="56"/>
      <c r="N81" s="56"/>
      <c r="O81" s="56"/>
      <c r="P81" s="56"/>
      <c r="Q81" s="56"/>
      <c r="R81" s="56"/>
    </row>
    <row r="82" spans="1:18" x14ac:dyDescent="0.35">
      <c r="A82" s="8">
        <f>tbl_Metadata_Main[[#This Row],[Unique Identifier ]]</f>
        <v>77</v>
      </c>
      <c r="B82" s="124" t="str">
        <f>tbl_Metadata_Main[[#This Row],[Title ]]</f>
        <v>Marine Units</v>
      </c>
      <c r="C82" s="56"/>
      <c r="D82" s="56"/>
      <c r="E82" s="57"/>
      <c r="F82" s="210"/>
      <c r="G82" s="56"/>
      <c r="H82" s="56"/>
      <c r="I82" s="56"/>
      <c r="J82" s="56"/>
      <c r="K82" s="56"/>
      <c r="L82" s="57"/>
      <c r="M82" s="56"/>
      <c r="N82" s="56"/>
      <c r="O82" s="56"/>
      <c r="P82" s="56"/>
      <c r="Q82" s="56"/>
      <c r="R82" s="56"/>
    </row>
    <row r="83" spans="1:18" x14ac:dyDescent="0.35">
      <c r="A83" s="8">
        <f>tbl_Metadata_Main[[#This Row],[Unique Identifier ]]</f>
        <v>78</v>
      </c>
      <c r="B83" s="124" t="str">
        <f>tbl_Metadata_Main[[#This Row],[Title ]]</f>
        <v>XTBC</v>
      </c>
      <c r="C83" s="56"/>
      <c r="D83" s="56"/>
      <c r="E83" s="57"/>
      <c r="F83" s="210"/>
      <c r="G83" s="56"/>
      <c r="H83" s="56"/>
      <c r="I83" s="56"/>
      <c r="J83" s="56"/>
      <c r="K83" s="56"/>
      <c r="L83" s="57"/>
      <c r="M83" s="56"/>
      <c r="N83" s="56"/>
      <c r="O83" s="56"/>
      <c r="P83" s="56"/>
      <c r="Q83" s="56"/>
      <c r="R83" s="56"/>
    </row>
    <row r="84" spans="1:18" x14ac:dyDescent="0.35">
      <c r="A84" s="8">
        <f>tbl_Metadata_Main[[#This Row],[Unique Identifier ]]</f>
        <v>79</v>
      </c>
      <c r="B84" s="124" t="str">
        <f>tbl_Metadata_Main[[#This Row],[Title ]]</f>
        <v>XTBC</v>
      </c>
      <c r="C84" s="56"/>
      <c r="D84" s="56"/>
      <c r="E84" s="57"/>
      <c r="F84" s="210"/>
      <c r="G84" s="56"/>
      <c r="H84" s="56"/>
      <c r="I84" s="56"/>
      <c r="J84" s="56"/>
      <c r="K84" s="56"/>
      <c r="L84" s="57"/>
      <c r="M84" s="56"/>
      <c r="N84" s="56"/>
      <c r="O84" s="56"/>
      <c r="P84" s="56"/>
      <c r="Q84" s="56"/>
      <c r="R84" s="56"/>
    </row>
    <row r="85" spans="1:18" x14ac:dyDescent="0.35">
      <c r="A85" s="8">
        <f>tbl_Metadata_Main[[#This Row],[Unique Identifier ]]</f>
        <v>80</v>
      </c>
      <c r="B85" s="124" t="str">
        <f>tbl_Metadata_Main[[#This Row],[Title ]]</f>
        <v>XTBC</v>
      </c>
      <c r="C85" s="56"/>
      <c r="D85" s="56"/>
      <c r="E85" s="57"/>
      <c r="F85" s="210"/>
      <c r="G85" s="56"/>
      <c r="H85" s="56"/>
      <c r="I85" s="56"/>
      <c r="J85" s="56"/>
      <c r="K85" s="56"/>
      <c r="L85" s="57"/>
      <c r="M85" s="56"/>
      <c r="N85" s="56"/>
      <c r="O85" s="56"/>
      <c r="P85" s="56"/>
      <c r="Q85" s="56"/>
      <c r="R85" s="56"/>
    </row>
    <row r="86" spans="1:18" x14ac:dyDescent="0.35">
      <c r="A86" s="8">
        <f>tbl_Metadata_Main[[#This Row],[Unique Identifier ]]</f>
        <v>81</v>
      </c>
      <c r="B86" s="124" t="str">
        <f>tbl_Metadata_Main[[#This Row],[Title ]]</f>
        <v>XTBC</v>
      </c>
      <c r="C86" s="56"/>
      <c r="D86" s="56"/>
      <c r="E86" s="57"/>
      <c r="F86" s="210"/>
      <c r="G86" s="56"/>
      <c r="H86" s="56"/>
      <c r="I86" s="56"/>
      <c r="J86" s="56"/>
      <c r="K86" s="56"/>
      <c r="L86" s="57"/>
      <c r="M86" s="56"/>
      <c r="N86" s="56"/>
      <c r="O86" s="56"/>
      <c r="P86" s="56"/>
      <c r="Q86" s="56"/>
      <c r="R86" s="56"/>
    </row>
    <row r="87" spans="1:18" x14ac:dyDescent="0.35">
      <c r="A87" s="8">
        <f>tbl_Metadata_Main[[#This Row],[Unique Identifier ]]</f>
        <v>82</v>
      </c>
      <c r="B87" s="124" t="str">
        <f>tbl_Metadata_Main[[#This Row],[Title ]]</f>
        <v>XTBC</v>
      </c>
      <c r="C87" s="56"/>
      <c r="D87" s="56"/>
      <c r="E87" s="57"/>
      <c r="F87" s="210"/>
      <c r="G87" s="56"/>
      <c r="H87" s="56"/>
      <c r="I87" s="56"/>
      <c r="J87" s="56"/>
      <c r="K87" s="56"/>
      <c r="L87" s="57"/>
      <c r="M87" s="56"/>
      <c r="N87" s="56"/>
      <c r="O87" s="56"/>
      <c r="P87" s="56"/>
      <c r="Q87" s="56"/>
      <c r="R87" s="56"/>
    </row>
    <row r="88" spans="1:18" x14ac:dyDescent="0.35">
      <c r="A88" s="8">
        <f>tbl_Metadata_Main[[#This Row],[Unique Identifier ]]</f>
        <v>83</v>
      </c>
      <c r="B88" s="124" t="str">
        <f>tbl_Metadata_Main[[#This Row],[Title ]]</f>
        <v>XTBC</v>
      </c>
      <c r="C88" s="56"/>
      <c r="D88" s="56"/>
      <c r="E88" s="57"/>
      <c r="F88" s="210"/>
      <c r="G88" s="56"/>
      <c r="H88" s="56"/>
      <c r="I88" s="56"/>
      <c r="J88" s="56"/>
      <c r="K88" s="56"/>
      <c r="L88" s="57"/>
      <c r="M88" s="56"/>
      <c r="N88" s="56"/>
      <c r="O88" s="56"/>
      <c r="P88" s="56"/>
      <c r="Q88" s="56"/>
      <c r="R88" s="56"/>
    </row>
    <row r="89" spans="1:18" x14ac:dyDescent="0.35">
      <c r="A89" s="8">
        <f>tbl_Metadata_Main[[#This Row],[Unique Identifier ]]</f>
        <v>84</v>
      </c>
      <c r="B89" s="124" t="str">
        <f>tbl_Metadata_Main[[#This Row],[Title ]]</f>
        <v>XTBC</v>
      </c>
      <c r="C89" s="56"/>
      <c r="D89" s="56"/>
      <c r="E89" s="57"/>
      <c r="F89" s="210"/>
      <c r="G89" s="56"/>
      <c r="H89" s="56"/>
      <c r="I89" s="56"/>
      <c r="J89" s="56"/>
      <c r="K89" s="56"/>
      <c r="L89" s="57"/>
      <c r="M89" s="56"/>
      <c r="N89" s="56"/>
      <c r="O89" s="56"/>
      <c r="P89" s="56"/>
      <c r="Q89" s="56"/>
      <c r="R89" s="56"/>
    </row>
    <row r="90" spans="1:18" x14ac:dyDescent="0.35">
      <c r="A90" s="8">
        <f>tbl_Metadata_Main[[#This Row],[Unique Identifier ]]</f>
        <v>85</v>
      </c>
      <c r="B90" s="124" t="str">
        <f>tbl_Metadata_Main[[#This Row],[Title ]]</f>
        <v>XTBC</v>
      </c>
      <c r="C90" s="56"/>
      <c r="D90" s="56"/>
      <c r="E90" s="57"/>
      <c r="F90" s="210"/>
      <c r="G90" s="56"/>
      <c r="H90" s="56"/>
      <c r="I90" s="56"/>
      <c r="J90" s="56"/>
      <c r="K90" s="56"/>
      <c r="L90" s="57"/>
      <c r="M90" s="56"/>
      <c r="N90" s="56"/>
      <c r="O90" s="56"/>
      <c r="P90" s="56"/>
      <c r="Q90" s="56"/>
      <c r="R90" s="56"/>
    </row>
    <row r="91" spans="1:18" x14ac:dyDescent="0.35">
      <c r="A91" s="8">
        <f>tbl_Metadata_Main[[#This Row],[Unique Identifier ]]</f>
        <v>86</v>
      </c>
      <c r="B91" s="124" t="str">
        <f>tbl_Metadata_Main[[#This Row],[Title ]]</f>
        <v>XTBC</v>
      </c>
      <c r="C91" s="56"/>
      <c r="D91" s="56"/>
      <c r="E91" s="57"/>
      <c r="F91" s="210"/>
      <c r="G91" s="56"/>
      <c r="H91" s="56"/>
      <c r="I91" s="56"/>
      <c r="J91" s="56"/>
      <c r="K91" s="56"/>
      <c r="L91" s="57"/>
      <c r="M91" s="56"/>
      <c r="N91" s="56"/>
      <c r="O91" s="56"/>
      <c r="P91" s="56"/>
      <c r="Q91" s="56"/>
      <c r="R91" s="56"/>
    </row>
    <row r="92" spans="1:18" x14ac:dyDescent="0.35">
      <c r="A92" s="8">
        <f>tbl_Metadata_Main[[#This Row],[Unique Identifier ]]</f>
        <v>87</v>
      </c>
      <c r="B92" s="124" t="str">
        <f>tbl_Metadata_Main[[#This Row],[Title ]]</f>
        <v>XTBC</v>
      </c>
      <c r="C92" s="56"/>
      <c r="D92" s="56"/>
      <c r="E92" s="57"/>
      <c r="F92" s="210"/>
      <c r="G92" s="56"/>
      <c r="H92" s="56"/>
      <c r="I92" s="56"/>
      <c r="J92" s="56"/>
      <c r="K92" s="56"/>
      <c r="L92" s="57"/>
      <c r="M92" s="56"/>
      <c r="N92" s="56"/>
      <c r="O92" s="56"/>
      <c r="P92" s="56"/>
      <c r="Q92" s="56"/>
      <c r="R92" s="56"/>
    </row>
    <row r="93" spans="1:18" x14ac:dyDescent="0.35">
      <c r="A93" s="8">
        <f>tbl_Metadata_Main[[#This Row],[Unique Identifier ]]</f>
        <v>88</v>
      </c>
      <c r="B93" s="124" t="str">
        <f>tbl_Metadata_Main[[#This Row],[Title ]]</f>
        <v>XTBC</v>
      </c>
      <c r="C93" s="56"/>
      <c r="D93" s="56"/>
      <c r="E93" s="57"/>
      <c r="F93" s="210"/>
      <c r="G93" s="56"/>
      <c r="H93" s="56"/>
      <c r="I93" s="56"/>
      <c r="J93" s="56"/>
      <c r="K93" s="56"/>
      <c r="L93" s="57"/>
      <c r="M93" s="56"/>
      <c r="N93" s="56"/>
      <c r="O93" s="56"/>
      <c r="P93" s="56"/>
      <c r="Q93" s="56"/>
      <c r="R93" s="56"/>
    </row>
    <row r="94" spans="1:18" x14ac:dyDescent="0.35">
      <c r="A94" s="8">
        <f>tbl_Metadata_Main[[#This Row],[Unique Identifier ]]</f>
        <v>89</v>
      </c>
      <c r="B94" s="124" t="str">
        <f>tbl_Metadata_Main[[#This Row],[Title ]]</f>
        <v>XTBC</v>
      </c>
      <c r="C94" s="56"/>
      <c r="D94" s="56"/>
      <c r="E94" s="57"/>
      <c r="F94" s="210"/>
      <c r="G94" s="56"/>
      <c r="H94" s="56"/>
      <c r="I94" s="56"/>
      <c r="J94" s="56"/>
      <c r="K94" s="56"/>
      <c r="L94" s="57"/>
      <c r="M94" s="56"/>
      <c r="N94" s="56"/>
      <c r="O94" s="56"/>
      <c r="P94" s="56"/>
      <c r="Q94" s="56"/>
      <c r="R94" s="56"/>
    </row>
    <row r="95" spans="1:18" x14ac:dyDescent="0.35">
      <c r="A95" s="8">
        <f>tbl_Metadata_Main[[#This Row],[Unique Identifier ]]</f>
        <v>90</v>
      </c>
      <c r="B95" s="124" t="str">
        <f>tbl_Metadata_Main[[#This Row],[Title ]]</f>
        <v>XTBC</v>
      </c>
      <c r="C95" s="56"/>
      <c r="D95" s="56"/>
      <c r="E95" s="57"/>
      <c r="F95" s="210"/>
      <c r="G95" s="56"/>
      <c r="H95" s="56"/>
      <c r="I95" s="56"/>
      <c r="J95" s="56"/>
      <c r="K95" s="56"/>
      <c r="L95" s="57"/>
      <c r="M95" s="56"/>
      <c r="N95" s="56"/>
      <c r="O95" s="56"/>
      <c r="P95" s="56"/>
      <c r="Q95" s="56"/>
      <c r="R95" s="56"/>
    </row>
    <row r="96" spans="1:18" x14ac:dyDescent="0.35">
      <c r="A96" s="8">
        <f>tbl_Metadata_Main[[#This Row],[Unique Identifier ]]</f>
        <v>91</v>
      </c>
      <c r="B96" s="124" t="str">
        <f>tbl_Metadata_Main[[#This Row],[Title ]]</f>
        <v>XTBC</v>
      </c>
      <c r="C96" s="56"/>
      <c r="D96" s="56"/>
      <c r="E96" s="57"/>
      <c r="F96" s="210"/>
      <c r="G96" s="56"/>
      <c r="H96" s="56"/>
      <c r="I96" s="56"/>
      <c r="J96" s="56"/>
      <c r="K96" s="56"/>
      <c r="L96" s="57"/>
      <c r="M96" s="56"/>
      <c r="N96" s="56"/>
      <c r="O96" s="56"/>
      <c r="P96" s="56"/>
      <c r="Q96" s="56"/>
      <c r="R96" s="56"/>
    </row>
    <row r="97" spans="1:18" x14ac:dyDescent="0.35">
      <c r="A97" s="8">
        <f>tbl_Metadata_Main[[#This Row],[Unique Identifier ]]</f>
        <v>92</v>
      </c>
      <c r="B97" s="124" t="str">
        <f>tbl_Metadata_Main[[#This Row],[Title ]]</f>
        <v>XTBC</v>
      </c>
      <c r="C97" s="56"/>
      <c r="D97" s="56"/>
      <c r="E97" s="57"/>
      <c r="F97" s="210"/>
      <c r="G97" s="56"/>
      <c r="H97" s="56"/>
      <c r="I97" s="56"/>
      <c r="J97" s="56"/>
      <c r="K97" s="56"/>
      <c r="L97" s="57"/>
      <c r="M97" s="56"/>
      <c r="N97" s="56"/>
      <c r="O97" s="56"/>
      <c r="P97" s="56"/>
      <c r="Q97" s="56"/>
      <c r="R97" s="56"/>
    </row>
    <row r="98" spans="1:18" x14ac:dyDescent="0.35">
      <c r="A98" s="8">
        <f>tbl_Metadata_Main[[#This Row],[Unique Identifier ]]</f>
        <v>93</v>
      </c>
      <c r="B98" s="124" t="str">
        <f>tbl_Metadata_Main[[#This Row],[Title ]]</f>
        <v>XTBC</v>
      </c>
      <c r="C98" s="56"/>
      <c r="D98" s="56"/>
      <c r="E98" s="57"/>
      <c r="F98" s="210"/>
      <c r="G98" s="56"/>
      <c r="H98" s="56"/>
      <c r="I98" s="56"/>
      <c r="J98" s="56"/>
      <c r="K98" s="56"/>
      <c r="L98" s="57"/>
      <c r="M98" s="56"/>
      <c r="N98" s="56"/>
      <c r="O98" s="56"/>
      <c r="P98" s="56"/>
      <c r="Q98" s="56"/>
      <c r="R98" s="56"/>
    </row>
    <row r="99" spans="1:18" x14ac:dyDescent="0.35">
      <c r="A99" s="8">
        <f>tbl_Metadata_Main[[#This Row],[Unique Identifier ]]</f>
        <v>94</v>
      </c>
      <c r="B99" s="124" t="str">
        <f>tbl_Metadata_Main[[#This Row],[Title ]]</f>
        <v>XTBC</v>
      </c>
      <c r="C99" s="56"/>
      <c r="D99" s="56"/>
      <c r="E99" s="57"/>
      <c r="F99" s="210"/>
      <c r="G99" s="56"/>
      <c r="H99" s="56"/>
      <c r="I99" s="56"/>
      <c r="J99" s="56"/>
      <c r="K99" s="56"/>
      <c r="L99" s="57"/>
      <c r="M99" s="56"/>
      <c r="N99" s="56"/>
      <c r="O99" s="56"/>
      <c r="P99" s="56"/>
      <c r="Q99" s="56"/>
      <c r="R99" s="56"/>
    </row>
    <row r="100" spans="1:18" x14ac:dyDescent="0.35">
      <c r="A100" s="8">
        <f>tbl_Metadata_Main[[#This Row],[Unique Identifier ]]</f>
        <v>95</v>
      </c>
      <c r="B100" s="124" t="str">
        <f>tbl_Metadata_Main[[#This Row],[Title ]]</f>
        <v>XTBC</v>
      </c>
      <c r="C100" s="56"/>
      <c r="D100" s="56"/>
      <c r="E100" s="57"/>
      <c r="F100" s="210"/>
      <c r="G100" s="56"/>
      <c r="H100" s="56"/>
      <c r="I100" s="56"/>
      <c r="J100" s="56"/>
      <c r="K100" s="56"/>
      <c r="L100" s="57"/>
      <c r="M100" s="56"/>
      <c r="N100" s="56"/>
      <c r="O100" s="56"/>
      <c r="P100" s="56"/>
      <c r="Q100" s="56"/>
      <c r="R100" s="56"/>
    </row>
    <row r="101" spans="1:18" x14ac:dyDescent="0.35">
      <c r="A101" s="8">
        <f>tbl_Metadata_Main[[#This Row],[Unique Identifier ]]</f>
        <v>96</v>
      </c>
      <c r="B101" s="124" t="str">
        <f>tbl_Metadata_Main[[#This Row],[Title ]]</f>
        <v>XTBC</v>
      </c>
      <c r="C101" s="56"/>
      <c r="D101" s="56"/>
      <c r="E101" s="57"/>
      <c r="F101" s="210"/>
      <c r="G101" s="56"/>
      <c r="H101" s="56"/>
      <c r="I101" s="56"/>
      <c r="J101" s="56"/>
      <c r="K101" s="56"/>
      <c r="L101" s="57"/>
      <c r="M101" s="56"/>
      <c r="N101" s="56"/>
      <c r="O101" s="56"/>
      <c r="P101" s="56"/>
      <c r="Q101" s="56"/>
      <c r="R101" s="56"/>
    </row>
    <row r="102" spans="1:18" x14ac:dyDescent="0.35">
      <c r="A102" s="8">
        <f>tbl_Metadata_Main[[#This Row],[Unique Identifier ]]</f>
        <v>97</v>
      </c>
      <c r="B102" s="124" t="str">
        <f>tbl_Metadata_Main[[#This Row],[Title ]]</f>
        <v>XTBC</v>
      </c>
      <c r="C102" s="56"/>
      <c r="D102" s="56"/>
      <c r="E102" s="57"/>
      <c r="F102" s="210"/>
      <c r="G102" s="56"/>
      <c r="H102" s="56"/>
      <c r="I102" s="56"/>
      <c r="J102" s="56"/>
      <c r="K102" s="56"/>
      <c r="L102" s="57"/>
      <c r="M102" s="56"/>
      <c r="N102" s="56"/>
      <c r="O102" s="56"/>
      <c r="P102" s="56"/>
      <c r="Q102" s="56"/>
      <c r="R102" s="56"/>
    </row>
    <row r="103" spans="1:18" x14ac:dyDescent="0.35">
      <c r="A103" s="8">
        <f>tbl_Metadata_Main[[#This Row],[Unique Identifier ]]</f>
        <v>98</v>
      </c>
      <c r="B103" s="124" t="str">
        <f>tbl_Metadata_Main[[#This Row],[Title ]]</f>
        <v>XTBC</v>
      </c>
      <c r="C103" s="56"/>
      <c r="D103" s="56"/>
      <c r="E103" s="57"/>
      <c r="F103" s="210"/>
      <c r="G103" s="56"/>
      <c r="H103" s="56"/>
      <c r="I103" s="56"/>
      <c r="J103" s="56"/>
      <c r="K103" s="56"/>
      <c r="L103" s="57"/>
      <c r="M103" s="56"/>
      <c r="N103" s="56"/>
      <c r="O103" s="56"/>
      <c r="P103" s="56"/>
      <c r="Q103" s="56"/>
      <c r="R103" s="56"/>
    </row>
    <row r="104" spans="1:18" x14ac:dyDescent="0.35">
      <c r="A104" s="8">
        <f>tbl_Metadata_Main[[#This Row],[Unique Identifier ]]</f>
        <v>99</v>
      </c>
      <c r="B104" s="124" t="str">
        <f>tbl_Metadata_Main[[#This Row],[Title ]]</f>
        <v>XTBC</v>
      </c>
      <c r="C104" s="56"/>
      <c r="D104" s="56"/>
      <c r="E104" s="57"/>
      <c r="F104" s="210"/>
      <c r="G104" s="56"/>
      <c r="H104" s="56"/>
      <c r="I104" s="56"/>
      <c r="J104" s="56"/>
      <c r="K104" s="56"/>
      <c r="L104" s="57"/>
      <c r="M104" s="56"/>
      <c r="N104" s="56"/>
      <c r="O104" s="56"/>
      <c r="P104" s="56"/>
      <c r="Q104" s="56"/>
      <c r="R104" s="56"/>
    </row>
    <row r="105" spans="1:18" x14ac:dyDescent="0.35">
      <c r="A105" s="8">
        <f>tbl_Metadata_Main[[#This Row],[Unique Identifier ]]</f>
        <v>100</v>
      </c>
      <c r="B105" s="124" t="str">
        <f>tbl_Metadata_Main[[#This Row],[Title ]]</f>
        <v>XTBC</v>
      </c>
      <c r="C105" s="56"/>
      <c r="D105" s="56"/>
      <c r="E105" s="57"/>
      <c r="F105" s="210"/>
      <c r="G105" s="56"/>
      <c r="H105" s="56"/>
      <c r="I105" s="56"/>
      <c r="J105" s="56"/>
      <c r="K105" s="56"/>
      <c r="L105" s="57"/>
      <c r="M105" s="56"/>
      <c r="N105" s="56"/>
      <c r="O105" s="56"/>
      <c r="P105" s="56"/>
      <c r="Q105" s="56"/>
      <c r="R105" s="56"/>
    </row>
    <row r="106" spans="1:18" x14ac:dyDescent="0.35">
      <c r="A106" s="8">
        <f>tbl_Metadata_Main[[#This Row],[Unique Identifier ]]</f>
        <v>101</v>
      </c>
      <c r="B106" s="124" t="str">
        <f>tbl_Metadata_Main[[#This Row],[Title ]]</f>
        <v>XTBC</v>
      </c>
      <c r="C106" s="56"/>
      <c r="D106" s="56"/>
      <c r="E106" s="57"/>
      <c r="F106" s="210"/>
      <c r="G106" s="56"/>
      <c r="H106" s="56"/>
      <c r="I106" s="56"/>
      <c r="J106" s="56"/>
      <c r="K106" s="56"/>
      <c r="L106" s="57"/>
      <c r="M106" s="56"/>
      <c r="N106" s="56"/>
      <c r="O106" s="56"/>
      <c r="P106" s="56"/>
      <c r="Q106" s="56"/>
      <c r="R106" s="56"/>
    </row>
    <row r="107" spans="1:18" x14ac:dyDescent="0.35">
      <c r="A107" s="8">
        <f>tbl_Metadata_Main[[#This Row],[Unique Identifier ]]</f>
        <v>102</v>
      </c>
      <c r="B107" s="124" t="str">
        <f>tbl_Metadata_Main[[#This Row],[Title ]]</f>
        <v>XTBC</v>
      </c>
      <c r="C107" s="56"/>
      <c r="D107" s="56"/>
      <c r="E107" s="57"/>
      <c r="F107" s="210"/>
      <c r="G107" s="56"/>
      <c r="H107" s="56"/>
      <c r="I107" s="56"/>
      <c r="J107" s="56"/>
      <c r="K107" s="56"/>
      <c r="L107" s="57"/>
      <c r="M107" s="56"/>
      <c r="N107" s="56"/>
      <c r="O107" s="56"/>
      <c r="P107" s="56"/>
      <c r="Q107" s="56"/>
      <c r="R107" s="56"/>
    </row>
    <row r="108" spans="1:18" x14ac:dyDescent="0.35">
      <c r="A108" s="8">
        <f>tbl_Metadata_Main[[#This Row],[Unique Identifier ]]</f>
        <v>103</v>
      </c>
      <c r="B108" s="124" t="str">
        <f>tbl_Metadata_Main[[#This Row],[Title ]]</f>
        <v>XTBC</v>
      </c>
      <c r="C108" s="56"/>
      <c r="D108" s="56"/>
      <c r="E108" s="57"/>
      <c r="F108" s="210"/>
      <c r="G108" s="56"/>
      <c r="H108" s="56"/>
      <c r="I108" s="56"/>
      <c r="J108" s="56"/>
      <c r="K108" s="56"/>
      <c r="L108" s="57"/>
      <c r="M108" s="56"/>
      <c r="N108" s="56"/>
      <c r="O108" s="56"/>
      <c r="P108" s="56"/>
      <c r="Q108" s="56"/>
      <c r="R108" s="56"/>
    </row>
    <row r="109" spans="1:18" x14ac:dyDescent="0.35">
      <c r="A109" s="8">
        <f>tbl_Metadata_Main[[#This Row],[Unique Identifier ]]</f>
        <v>104</v>
      </c>
      <c r="B109" s="124" t="str">
        <f>tbl_Metadata_Main[[#This Row],[Title ]]</f>
        <v>XTBC</v>
      </c>
      <c r="C109" s="56"/>
      <c r="D109" s="56"/>
      <c r="E109" s="57"/>
      <c r="F109" s="210"/>
      <c r="G109" s="56"/>
      <c r="H109" s="56"/>
      <c r="I109" s="56"/>
      <c r="J109" s="56"/>
      <c r="K109" s="56"/>
      <c r="L109" s="57"/>
      <c r="M109" s="56"/>
      <c r="N109" s="56"/>
      <c r="O109" s="56"/>
      <c r="P109" s="56"/>
      <c r="Q109" s="56"/>
      <c r="R109" s="56"/>
    </row>
    <row r="110" spans="1:18" x14ac:dyDescent="0.35">
      <c r="A110" s="8">
        <f>tbl_Metadata_Main[[#This Row],[Unique Identifier ]]</f>
        <v>105</v>
      </c>
      <c r="B110" s="124" t="str">
        <f>tbl_Metadata_Main[[#This Row],[Title ]]</f>
        <v>XTBC</v>
      </c>
      <c r="C110" s="56"/>
      <c r="D110" s="56"/>
      <c r="E110" s="57"/>
      <c r="F110" s="210"/>
      <c r="G110" s="56"/>
      <c r="H110" s="56"/>
      <c r="I110" s="56"/>
      <c r="J110" s="56"/>
      <c r="K110" s="56"/>
      <c r="L110" s="57"/>
      <c r="M110" s="56"/>
      <c r="N110" s="56"/>
      <c r="O110" s="56"/>
      <c r="P110" s="56"/>
      <c r="Q110" s="56"/>
      <c r="R110" s="56"/>
    </row>
    <row r="111" spans="1:18" x14ac:dyDescent="0.35">
      <c r="A111" s="8">
        <f>tbl_Metadata_Main[[#This Row],[Unique Identifier ]]</f>
        <v>106</v>
      </c>
      <c r="B111" s="124" t="str">
        <f>tbl_Metadata_Main[[#This Row],[Title ]]</f>
        <v>XTBC</v>
      </c>
      <c r="C111" s="56"/>
      <c r="D111" s="56"/>
      <c r="E111" s="57"/>
      <c r="F111" s="210"/>
      <c r="G111" s="56"/>
      <c r="H111" s="56"/>
      <c r="I111" s="56"/>
      <c r="J111" s="56"/>
      <c r="K111" s="56"/>
      <c r="L111" s="57"/>
      <c r="M111" s="56"/>
      <c r="N111" s="56"/>
      <c r="O111" s="56"/>
      <c r="P111" s="56"/>
      <c r="Q111" s="56"/>
      <c r="R111" s="56"/>
    </row>
    <row r="112" spans="1:18" x14ac:dyDescent="0.35">
      <c r="A112" s="8">
        <f>tbl_Metadata_Main[[#This Row],[Unique Identifier ]]</f>
        <v>107</v>
      </c>
      <c r="B112" s="124" t="str">
        <f>tbl_Metadata_Main[[#This Row],[Title ]]</f>
        <v>XTBC</v>
      </c>
      <c r="C112" s="56"/>
      <c r="D112" s="56"/>
      <c r="E112" s="57"/>
      <c r="F112" s="210"/>
      <c r="G112" s="56"/>
      <c r="H112" s="56"/>
      <c r="I112" s="56"/>
      <c r="J112" s="56"/>
      <c r="K112" s="56"/>
      <c r="L112" s="57"/>
      <c r="M112" s="56"/>
      <c r="N112" s="56"/>
      <c r="O112" s="56"/>
      <c r="P112" s="56"/>
      <c r="Q112" s="56"/>
      <c r="R112" s="56"/>
    </row>
    <row r="113" spans="1:18" x14ac:dyDescent="0.35">
      <c r="A113" s="8">
        <f>tbl_Metadata_Main[[#This Row],[Unique Identifier ]]</f>
        <v>108</v>
      </c>
      <c r="B113" s="124" t="str">
        <f>tbl_Metadata_Main[[#This Row],[Title ]]</f>
        <v>XTBC</v>
      </c>
      <c r="C113" s="56"/>
      <c r="D113" s="56"/>
      <c r="E113" s="57"/>
      <c r="F113" s="210"/>
      <c r="G113" s="56"/>
      <c r="H113" s="56"/>
      <c r="I113" s="56"/>
      <c r="J113" s="56"/>
      <c r="K113" s="56"/>
      <c r="L113" s="57"/>
      <c r="M113" s="56"/>
      <c r="N113" s="56"/>
      <c r="O113" s="56"/>
      <c r="P113" s="56"/>
      <c r="Q113" s="56"/>
      <c r="R113" s="56"/>
    </row>
    <row r="114" spans="1:18" x14ac:dyDescent="0.35">
      <c r="A114" s="8">
        <f>tbl_Metadata_Main[[#This Row],[Unique Identifier ]]</f>
        <v>109</v>
      </c>
      <c r="B114" s="124" t="str">
        <f>tbl_Metadata_Main[[#This Row],[Title ]]</f>
        <v>XTBC</v>
      </c>
      <c r="C114" s="56"/>
      <c r="D114" s="56"/>
      <c r="E114" s="57"/>
      <c r="F114" s="210"/>
      <c r="G114" s="56"/>
      <c r="H114" s="56"/>
      <c r="I114" s="56"/>
      <c r="J114" s="56"/>
      <c r="K114" s="56"/>
      <c r="L114" s="57"/>
      <c r="M114" s="56"/>
      <c r="N114" s="56"/>
      <c r="O114" s="56"/>
      <c r="P114" s="56"/>
      <c r="Q114" s="56"/>
      <c r="R114" s="56"/>
    </row>
    <row r="115" spans="1:18" x14ac:dyDescent="0.35">
      <c r="A115" s="8">
        <f>tbl_Metadata_Main[[#This Row],[Unique Identifier ]]</f>
        <v>110</v>
      </c>
      <c r="B115" s="124" t="str">
        <f>tbl_Metadata_Main[[#This Row],[Title ]]</f>
        <v>XTBC</v>
      </c>
      <c r="C115" s="56"/>
      <c r="D115" s="56"/>
      <c r="E115" s="57"/>
      <c r="F115" s="210"/>
      <c r="G115" s="56"/>
      <c r="H115" s="56"/>
      <c r="I115" s="56"/>
      <c r="J115" s="56"/>
      <c r="K115" s="56"/>
      <c r="L115" s="57"/>
      <c r="M115" s="56"/>
      <c r="N115" s="56"/>
      <c r="O115" s="56"/>
      <c r="P115" s="56"/>
      <c r="Q115" s="56"/>
      <c r="R115" s="56"/>
    </row>
    <row r="116" spans="1:18" x14ac:dyDescent="0.35">
      <c r="A116" s="8">
        <f>tbl_Metadata_Main[[#This Row],[Unique Identifier ]]</f>
        <v>111</v>
      </c>
      <c r="B116" s="124" t="str">
        <f>tbl_Metadata_Main[[#This Row],[Title ]]</f>
        <v>XTBC</v>
      </c>
      <c r="C116" s="56"/>
      <c r="D116" s="56"/>
      <c r="E116" s="57"/>
      <c r="F116" s="210"/>
      <c r="G116" s="56"/>
      <c r="H116" s="56"/>
      <c r="I116" s="56"/>
      <c r="J116" s="56"/>
      <c r="K116" s="56"/>
      <c r="L116" s="57"/>
      <c r="M116" s="56"/>
      <c r="N116" s="56"/>
      <c r="O116" s="56"/>
      <c r="P116" s="56"/>
      <c r="Q116" s="56"/>
      <c r="R116" s="56"/>
    </row>
    <row r="117" spans="1:18" x14ac:dyDescent="0.35">
      <c r="A117" s="8">
        <f>tbl_Metadata_Main[[#This Row],[Unique Identifier ]]</f>
        <v>112</v>
      </c>
      <c r="B117" s="124" t="str">
        <f>tbl_Metadata_Main[[#This Row],[Title ]]</f>
        <v>XTBC</v>
      </c>
      <c r="C117" s="56"/>
      <c r="D117" s="56"/>
      <c r="E117" s="57"/>
      <c r="F117" s="210"/>
      <c r="G117" s="56"/>
      <c r="H117" s="56"/>
      <c r="I117" s="56"/>
      <c r="J117" s="56"/>
      <c r="K117" s="56"/>
      <c r="L117" s="57"/>
      <c r="M117" s="56"/>
      <c r="N117" s="56"/>
      <c r="O117" s="56"/>
      <c r="P117" s="56"/>
      <c r="Q117" s="56"/>
      <c r="R117" s="56"/>
    </row>
    <row r="118" spans="1:18" x14ac:dyDescent="0.35">
      <c r="A118" s="8">
        <f>tbl_Metadata_Main[[#This Row],[Unique Identifier ]]</f>
        <v>113</v>
      </c>
      <c r="B118" s="124" t="str">
        <f>tbl_Metadata_Main[[#This Row],[Title ]]</f>
        <v>XTBC</v>
      </c>
      <c r="C118" s="56"/>
      <c r="D118" s="56"/>
      <c r="E118" s="57"/>
      <c r="F118" s="210"/>
      <c r="G118" s="56"/>
      <c r="H118" s="56"/>
      <c r="I118" s="56"/>
      <c r="J118" s="56"/>
      <c r="K118" s="56"/>
      <c r="L118" s="57"/>
      <c r="M118" s="56"/>
      <c r="N118" s="56"/>
      <c r="O118" s="56"/>
      <c r="P118" s="56"/>
      <c r="Q118" s="56"/>
      <c r="R118" s="56"/>
    </row>
    <row r="119" spans="1:18" x14ac:dyDescent="0.35">
      <c r="A119" s="8">
        <f>tbl_Metadata_Main[[#This Row],[Unique Identifier ]]</f>
        <v>114</v>
      </c>
      <c r="B119" s="124" t="str">
        <f>tbl_Metadata_Main[[#This Row],[Title ]]</f>
        <v>XTBC</v>
      </c>
      <c r="C119" s="56"/>
      <c r="D119" s="56"/>
      <c r="E119" s="57"/>
      <c r="F119" s="210"/>
      <c r="G119" s="56"/>
      <c r="H119" s="56"/>
      <c r="I119" s="56"/>
      <c r="J119" s="56"/>
      <c r="K119" s="56"/>
      <c r="L119" s="57"/>
      <c r="M119" s="56"/>
      <c r="N119" s="56"/>
      <c r="O119" s="56"/>
      <c r="P119" s="56"/>
      <c r="Q119" s="56"/>
      <c r="R119" s="56"/>
    </row>
    <row r="120" spans="1:18" x14ac:dyDescent="0.35">
      <c r="A120" s="8">
        <f>tbl_Metadata_Main[[#This Row],[Unique Identifier ]]</f>
        <v>115</v>
      </c>
      <c r="B120" s="124" t="str">
        <f>tbl_Metadata_Main[[#This Row],[Title ]]</f>
        <v>XTBC</v>
      </c>
      <c r="C120" s="56"/>
      <c r="D120" s="56"/>
      <c r="E120" s="57"/>
      <c r="F120" s="210"/>
      <c r="G120" s="56"/>
      <c r="H120" s="56"/>
      <c r="I120" s="56"/>
      <c r="J120" s="56"/>
      <c r="K120" s="56"/>
      <c r="L120" s="57"/>
      <c r="M120" s="56"/>
      <c r="N120" s="56"/>
      <c r="O120" s="56"/>
      <c r="P120" s="56"/>
      <c r="Q120" s="56"/>
      <c r="R120" s="56"/>
    </row>
    <row r="121" spans="1:18" x14ac:dyDescent="0.35">
      <c r="A121" s="8">
        <f>tbl_Metadata_Main[[#This Row],[Unique Identifier ]]</f>
        <v>116</v>
      </c>
      <c r="B121" s="124" t="str">
        <f>tbl_Metadata_Main[[#This Row],[Title ]]</f>
        <v>XTBC</v>
      </c>
      <c r="C121" s="56"/>
      <c r="D121" s="56"/>
      <c r="E121" s="57"/>
      <c r="F121" s="210"/>
      <c r="G121" s="56"/>
      <c r="H121" s="56"/>
      <c r="I121" s="56"/>
      <c r="J121" s="56"/>
      <c r="K121" s="56"/>
      <c r="L121" s="57"/>
      <c r="M121" s="56"/>
      <c r="N121" s="56"/>
      <c r="O121" s="56"/>
      <c r="P121" s="56"/>
      <c r="Q121" s="56"/>
      <c r="R121" s="56"/>
    </row>
    <row r="122" spans="1:18" x14ac:dyDescent="0.35">
      <c r="A122" s="8">
        <f>tbl_Metadata_Main[[#This Row],[Unique Identifier ]]</f>
        <v>117</v>
      </c>
      <c r="B122" s="124" t="str">
        <f>tbl_Metadata_Main[[#This Row],[Title ]]</f>
        <v>XTBC</v>
      </c>
      <c r="C122" s="56"/>
      <c r="D122" s="56"/>
      <c r="E122" s="57"/>
      <c r="F122" s="210"/>
      <c r="G122" s="56"/>
      <c r="H122" s="56"/>
      <c r="I122" s="56"/>
      <c r="J122" s="56"/>
      <c r="K122" s="56"/>
      <c r="L122" s="57"/>
      <c r="M122" s="56"/>
      <c r="N122" s="56"/>
      <c r="O122" s="56"/>
      <c r="P122" s="56"/>
      <c r="Q122" s="56"/>
      <c r="R122" s="56"/>
    </row>
    <row r="123" spans="1:18" x14ac:dyDescent="0.35">
      <c r="A123" s="8">
        <f>tbl_Metadata_Main[[#This Row],[Unique Identifier ]]</f>
        <v>118</v>
      </c>
      <c r="B123" s="124" t="str">
        <f>tbl_Metadata_Main[[#This Row],[Title ]]</f>
        <v>XTBC</v>
      </c>
      <c r="C123" s="56"/>
      <c r="D123" s="56"/>
      <c r="E123" s="57"/>
      <c r="F123" s="210"/>
      <c r="G123" s="56"/>
      <c r="H123" s="56"/>
      <c r="I123" s="56"/>
      <c r="J123" s="56"/>
      <c r="K123" s="56"/>
      <c r="L123" s="57"/>
      <c r="M123" s="56"/>
      <c r="N123" s="56"/>
      <c r="O123" s="56"/>
      <c r="P123" s="56"/>
      <c r="Q123" s="56"/>
      <c r="R123" s="56"/>
    </row>
    <row r="124" spans="1:18" x14ac:dyDescent="0.35">
      <c r="A124" s="8">
        <f>tbl_Metadata_Main[[#This Row],[Unique Identifier ]]</f>
        <v>119</v>
      </c>
      <c r="B124" s="124" t="str">
        <f>tbl_Metadata_Main[[#This Row],[Title ]]</f>
        <v>XTBC</v>
      </c>
      <c r="C124" s="56"/>
      <c r="D124" s="56"/>
      <c r="E124" s="57"/>
      <c r="F124" s="210"/>
      <c r="G124" s="56"/>
      <c r="H124" s="56"/>
      <c r="I124" s="56"/>
      <c r="J124" s="56"/>
      <c r="K124" s="56"/>
      <c r="L124" s="57"/>
      <c r="M124" s="56"/>
      <c r="N124" s="56"/>
      <c r="O124" s="56"/>
      <c r="P124" s="56"/>
      <c r="Q124" s="56"/>
      <c r="R124" s="56"/>
    </row>
    <row r="125" spans="1:18" x14ac:dyDescent="0.35">
      <c r="A125" s="8">
        <f>tbl_Metadata_Main[[#This Row],[Unique Identifier ]]</f>
        <v>120</v>
      </c>
      <c r="B125" s="124" t="str">
        <f>tbl_Metadata_Main[[#This Row],[Title ]]</f>
        <v>XTBC</v>
      </c>
      <c r="C125" s="56"/>
      <c r="D125" s="56"/>
      <c r="E125" s="57"/>
      <c r="F125" s="210"/>
      <c r="G125" s="56"/>
      <c r="H125" s="56"/>
      <c r="I125" s="56"/>
      <c r="J125" s="56"/>
      <c r="K125" s="56"/>
      <c r="L125" s="57"/>
      <c r="M125" s="56"/>
      <c r="N125" s="56"/>
      <c r="O125" s="56"/>
      <c r="P125" s="56"/>
      <c r="Q125" s="56"/>
      <c r="R125" s="56"/>
    </row>
    <row r="126" spans="1:18" x14ac:dyDescent="0.35">
      <c r="A126" s="8">
        <f>tbl_Metadata_Main[[#This Row],[Unique Identifier ]]</f>
        <v>121</v>
      </c>
      <c r="B126" s="124" t="str">
        <f>tbl_Metadata_Main[[#This Row],[Title ]]</f>
        <v>XTBC</v>
      </c>
      <c r="C126" s="56"/>
      <c r="D126" s="56"/>
      <c r="E126" s="57"/>
      <c r="F126" s="210"/>
      <c r="G126" s="56"/>
      <c r="H126" s="56"/>
      <c r="I126" s="56"/>
      <c r="J126" s="56"/>
      <c r="K126" s="56"/>
      <c r="L126" s="57"/>
      <c r="M126" s="56"/>
      <c r="N126" s="56"/>
      <c r="O126" s="56"/>
      <c r="P126" s="56"/>
      <c r="Q126" s="56"/>
      <c r="R126" s="56"/>
    </row>
    <row r="127" spans="1:18" x14ac:dyDescent="0.35">
      <c r="A127" s="8">
        <f>tbl_Metadata_Main[[#This Row],[Unique Identifier ]]</f>
        <v>122</v>
      </c>
      <c r="B127" s="124" t="str">
        <f>tbl_Metadata_Main[[#This Row],[Title ]]</f>
        <v>XTBC</v>
      </c>
      <c r="C127" s="56"/>
      <c r="D127" s="56"/>
      <c r="E127" s="57"/>
      <c r="F127" s="210"/>
      <c r="G127" s="56"/>
      <c r="H127" s="56"/>
      <c r="I127" s="56"/>
      <c r="J127" s="56"/>
      <c r="K127" s="56"/>
      <c r="L127" s="57"/>
      <c r="M127" s="56"/>
      <c r="N127" s="56"/>
      <c r="O127" s="56"/>
      <c r="P127" s="56"/>
      <c r="Q127" s="56"/>
      <c r="R127" s="56"/>
    </row>
    <row r="128" spans="1:18" x14ac:dyDescent="0.35">
      <c r="A128" s="8">
        <f>tbl_Metadata_Main[[#This Row],[Unique Identifier ]]</f>
        <v>123</v>
      </c>
      <c r="B128" s="124" t="str">
        <f>tbl_Metadata_Main[[#This Row],[Title ]]</f>
        <v>XTBC</v>
      </c>
      <c r="C128" s="56"/>
      <c r="D128" s="56"/>
      <c r="E128" s="57"/>
      <c r="F128" s="210"/>
      <c r="G128" s="56"/>
      <c r="H128" s="56"/>
      <c r="I128" s="56"/>
      <c r="J128" s="56"/>
      <c r="K128" s="56"/>
      <c r="L128" s="57"/>
      <c r="M128" s="56"/>
      <c r="N128" s="56"/>
      <c r="O128" s="56"/>
      <c r="P128" s="56"/>
      <c r="Q128" s="56"/>
      <c r="R128" s="56"/>
    </row>
    <row r="129" spans="1:18" x14ac:dyDescent="0.35">
      <c r="A129" s="8">
        <f>tbl_Metadata_Main[[#This Row],[Unique Identifier ]]</f>
        <v>124</v>
      </c>
      <c r="B129" s="124" t="str">
        <f>tbl_Metadata_Main[[#This Row],[Title ]]</f>
        <v>XTBC</v>
      </c>
      <c r="C129" s="56"/>
      <c r="D129" s="56"/>
      <c r="E129" s="57"/>
      <c r="F129" s="210"/>
      <c r="G129" s="56"/>
      <c r="H129" s="56"/>
      <c r="I129" s="56"/>
      <c r="J129" s="56"/>
      <c r="K129" s="56"/>
      <c r="L129" s="57"/>
      <c r="M129" s="56"/>
      <c r="N129" s="56"/>
      <c r="O129" s="56"/>
      <c r="P129" s="56"/>
      <c r="Q129" s="56"/>
      <c r="R129" s="56"/>
    </row>
    <row r="130" spans="1:18" x14ac:dyDescent="0.35">
      <c r="A130" s="8">
        <f>tbl_Metadata_Main[[#This Row],[Unique Identifier ]]</f>
        <v>125</v>
      </c>
      <c r="B130" s="124" t="str">
        <f>tbl_Metadata_Main[[#This Row],[Title ]]</f>
        <v>XTBC</v>
      </c>
      <c r="C130" s="56"/>
      <c r="D130" s="56"/>
      <c r="E130" s="57"/>
      <c r="F130" s="210"/>
      <c r="G130" s="56"/>
      <c r="H130" s="56"/>
      <c r="I130" s="56"/>
      <c r="J130" s="56"/>
      <c r="K130" s="56"/>
      <c r="L130" s="57"/>
      <c r="M130" s="56"/>
      <c r="N130" s="56"/>
      <c r="O130" s="56"/>
      <c r="P130" s="56"/>
      <c r="Q130" s="56"/>
      <c r="R130" s="56"/>
    </row>
    <row r="131" spans="1:18" x14ac:dyDescent="0.35">
      <c r="A131" s="8">
        <f>tbl_Metadata_Main[[#This Row],[Unique Identifier ]]</f>
        <v>126</v>
      </c>
      <c r="B131" s="124" t="str">
        <f>tbl_Metadata_Main[[#This Row],[Title ]]</f>
        <v>XTBC</v>
      </c>
      <c r="C131" s="56"/>
      <c r="D131" s="56"/>
      <c r="E131" s="57"/>
      <c r="F131" s="210"/>
      <c r="G131" s="56"/>
      <c r="H131" s="56"/>
      <c r="I131" s="56"/>
      <c r="J131" s="56"/>
      <c r="K131" s="56"/>
      <c r="L131" s="57"/>
      <c r="M131" s="56"/>
      <c r="N131" s="56"/>
      <c r="O131" s="56"/>
      <c r="P131" s="56"/>
      <c r="Q131" s="56"/>
      <c r="R131" s="56"/>
    </row>
    <row r="132" spans="1:18" x14ac:dyDescent="0.35">
      <c r="A132" s="8">
        <f>tbl_Metadata_Main[[#This Row],[Unique Identifier ]]</f>
        <v>127</v>
      </c>
      <c r="B132" s="124" t="str">
        <f>tbl_Metadata_Main[[#This Row],[Title ]]</f>
        <v>XTBC</v>
      </c>
      <c r="C132" s="56"/>
      <c r="D132" s="56"/>
      <c r="E132" s="57"/>
      <c r="F132" s="210"/>
      <c r="G132" s="56"/>
      <c r="H132" s="56"/>
      <c r="I132" s="56"/>
      <c r="J132" s="56"/>
      <c r="K132" s="56"/>
      <c r="L132" s="57"/>
      <c r="M132" s="56"/>
      <c r="N132" s="56"/>
      <c r="O132" s="56"/>
      <c r="P132" s="56"/>
      <c r="Q132" s="56"/>
      <c r="R132" s="56"/>
    </row>
    <row r="133" spans="1:18" x14ac:dyDescent="0.35">
      <c r="A133" s="8">
        <f>tbl_Metadata_Main[[#This Row],[Unique Identifier ]]</f>
        <v>128</v>
      </c>
      <c r="B133" s="124" t="str">
        <f>tbl_Metadata_Main[[#This Row],[Title ]]</f>
        <v>XTBC</v>
      </c>
      <c r="C133" s="56"/>
      <c r="D133" s="56"/>
      <c r="E133" s="57"/>
      <c r="F133" s="210"/>
      <c r="G133" s="56"/>
      <c r="H133" s="56"/>
      <c r="I133" s="56"/>
      <c r="J133" s="56"/>
      <c r="K133" s="56"/>
      <c r="L133" s="57"/>
      <c r="M133" s="56"/>
      <c r="N133" s="56"/>
      <c r="O133" s="56"/>
      <c r="P133" s="56"/>
      <c r="Q133" s="56"/>
      <c r="R133" s="56"/>
    </row>
    <row r="134" spans="1:18" x14ac:dyDescent="0.35">
      <c r="A134" s="8">
        <f>tbl_Metadata_Main[[#This Row],[Unique Identifier ]]</f>
        <v>129</v>
      </c>
      <c r="B134" s="124" t="str">
        <f>tbl_Metadata_Main[[#This Row],[Title ]]</f>
        <v>XTBC</v>
      </c>
      <c r="C134" s="56"/>
      <c r="D134" s="56"/>
      <c r="E134" s="57"/>
      <c r="F134" s="210"/>
      <c r="G134" s="56"/>
      <c r="H134" s="56"/>
      <c r="I134" s="56"/>
      <c r="J134" s="56"/>
      <c r="K134" s="56"/>
      <c r="L134" s="57"/>
      <c r="M134" s="56"/>
      <c r="N134" s="56"/>
      <c r="O134" s="56"/>
      <c r="P134" s="56"/>
      <c r="Q134" s="56"/>
      <c r="R134" s="56"/>
    </row>
    <row r="135" spans="1:18" x14ac:dyDescent="0.35">
      <c r="A135" s="8">
        <f>tbl_Metadata_Main[[#This Row],[Unique Identifier ]]</f>
        <v>130</v>
      </c>
      <c r="B135" s="124" t="str">
        <f>tbl_Metadata_Main[[#This Row],[Title ]]</f>
        <v>XTBC</v>
      </c>
      <c r="C135" s="56"/>
      <c r="D135" s="56"/>
      <c r="E135" s="57"/>
      <c r="F135" s="210"/>
      <c r="G135" s="56"/>
      <c r="H135" s="56"/>
      <c r="I135" s="56"/>
      <c r="J135" s="56"/>
      <c r="K135" s="56"/>
      <c r="L135" s="57"/>
      <c r="M135" s="56"/>
      <c r="N135" s="56"/>
      <c r="O135" s="56"/>
      <c r="P135" s="56"/>
      <c r="Q135" s="56"/>
      <c r="R135" s="56"/>
    </row>
    <row r="136" spans="1:18" x14ac:dyDescent="0.35">
      <c r="A136" s="8">
        <f>tbl_Metadata_Main[[#This Row],[Unique Identifier ]]</f>
        <v>131</v>
      </c>
      <c r="B136" s="124" t="str">
        <f>tbl_Metadata_Main[[#This Row],[Title ]]</f>
        <v>XTBC</v>
      </c>
      <c r="C136" s="56"/>
      <c r="D136" s="56"/>
      <c r="E136" s="57"/>
      <c r="F136" s="210"/>
      <c r="G136" s="56"/>
      <c r="H136" s="56"/>
      <c r="I136" s="56"/>
      <c r="J136" s="56"/>
      <c r="K136" s="56"/>
      <c r="L136" s="57"/>
      <c r="M136" s="56"/>
      <c r="N136" s="56"/>
      <c r="O136" s="56"/>
      <c r="P136" s="56"/>
      <c r="Q136" s="56"/>
      <c r="R136" s="56"/>
    </row>
    <row r="137" spans="1:18" x14ac:dyDescent="0.35">
      <c r="A137" s="8">
        <f>tbl_Metadata_Main[[#This Row],[Unique Identifier ]]</f>
        <v>132</v>
      </c>
      <c r="B137" s="124" t="str">
        <f>tbl_Metadata_Main[[#This Row],[Title ]]</f>
        <v>XTBC</v>
      </c>
      <c r="C137" s="56"/>
      <c r="D137" s="56"/>
      <c r="E137" s="57"/>
      <c r="F137" s="210"/>
      <c r="G137" s="56"/>
      <c r="H137" s="56"/>
      <c r="I137" s="56"/>
      <c r="J137" s="56"/>
      <c r="K137" s="56"/>
      <c r="L137" s="57"/>
      <c r="M137" s="56"/>
      <c r="N137" s="56"/>
      <c r="O137" s="56"/>
      <c r="P137" s="56"/>
      <c r="Q137" s="56"/>
      <c r="R137" s="56"/>
    </row>
    <row r="138" spans="1:18" x14ac:dyDescent="0.35">
      <c r="A138" s="8">
        <f>tbl_Metadata_Main[[#This Row],[Unique Identifier ]]</f>
        <v>133</v>
      </c>
      <c r="B138" s="124" t="str">
        <f>tbl_Metadata_Main[[#This Row],[Title ]]</f>
        <v>XTBC</v>
      </c>
      <c r="C138" s="56"/>
      <c r="D138" s="56"/>
      <c r="E138" s="57"/>
      <c r="F138" s="210"/>
      <c r="G138" s="56"/>
      <c r="H138" s="56"/>
      <c r="I138" s="56"/>
      <c r="J138" s="56"/>
      <c r="K138" s="56"/>
      <c r="L138" s="57"/>
      <c r="M138" s="56"/>
      <c r="N138" s="56"/>
      <c r="O138" s="56"/>
      <c r="P138" s="56"/>
      <c r="Q138" s="56"/>
      <c r="R138" s="56"/>
    </row>
    <row r="139" spans="1:18" x14ac:dyDescent="0.35">
      <c r="A139" s="8">
        <f>tbl_Metadata_Main[[#This Row],[Unique Identifier ]]</f>
        <v>134</v>
      </c>
      <c r="B139" s="124" t="str">
        <f>tbl_Metadata_Main[[#This Row],[Title ]]</f>
        <v>XTBC</v>
      </c>
      <c r="C139" s="56"/>
      <c r="D139" s="56"/>
      <c r="E139" s="57"/>
      <c r="F139" s="210"/>
      <c r="G139" s="56"/>
      <c r="H139" s="56"/>
      <c r="I139" s="56"/>
      <c r="J139" s="56"/>
      <c r="K139" s="56"/>
      <c r="L139" s="57"/>
      <c r="M139" s="56"/>
      <c r="N139" s="56"/>
      <c r="O139" s="56"/>
      <c r="P139" s="56"/>
      <c r="Q139" s="56"/>
      <c r="R139" s="56"/>
    </row>
    <row r="140" spans="1:18" x14ac:dyDescent="0.35">
      <c r="A140" s="8">
        <f>tbl_Metadata_Main[[#This Row],[Unique Identifier ]]</f>
        <v>135</v>
      </c>
      <c r="B140" s="124" t="str">
        <f>tbl_Metadata_Main[[#This Row],[Title ]]</f>
        <v>XTBC</v>
      </c>
      <c r="C140" s="56"/>
      <c r="D140" s="56"/>
      <c r="E140" s="57"/>
      <c r="F140" s="210"/>
      <c r="G140" s="56"/>
      <c r="H140" s="56"/>
      <c r="I140" s="56"/>
      <c r="J140" s="56"/>
      <c r="K140" s="56"/>
      <c r="L140" s="57"/>
      <c r="M140" s="56"/>
      <c r="N140" s="56"/>
      <c r="O140" s="56"/>
      <c r="P140" s="56"/>
      <c r="Q140" s="56"/>
      <c r="R140" s="56"/>
    </row>
    <row r="141" spans="1:18" x14ac:dyDescent="0.35">
      <c r="A141" s="8">
        <f>tbl_Metadata_Main[[#This Row],[Unique Identifier ]]</f>
        <v>136</v>
      </c>
      <c r="B141" s="124" t="str">
        <f>tbl_Metadata_Main[[#This Row],[Title ]]</f>
        <v>XTBC</v>
      </c>
      <c r="C141" s="56"/>
      <c r="D141" s="56"/>
      <c r="E141" s="57"/>
      <c r="F141" s="210"/>
      <c r="G141" s="56"/>
      <c r="H141" s="56"/>
      <c r="I141" s="56"/>
      <c r="J141" s="56"/>
      <c r="K141" s="56"/>
      <c r="L141" s="57"/>
      <c r="M141" s="56"/>
      <c r="N141" s="56"/>
      <c r="O141" s="56"/>
      <c r="P141" s="56"/>
      <c r="Q141" s="56"/>
      <c r="R141" s="56"/>
    </row>
    <row r="142" spans="1:18" x14ac:dyDescent="0.35">
      <c r="A142" s="8">
        <f>tbl_Metadata_Main[[#This Row],[Unique Identifier ]]</f>
        <v>137</v>
      </c>
      <c r="B142" s="124" t="str">
        <f>tbl_Metadata_Main[[#This Row],[Title ]]</f>
        <v>XTBC</v>
      </c>
      <c r="C142" s="56"/>
      <c r="D142" s="56"/>
      <c r="E142" s="57"/>
      <c r="F142" s="210"/>
      <c r="G142" s="56"/>
      <c r="H142" s="56"/>
      <c r="I142" s="56"/>
      <c r="J142" s="56"/>
      <c r="K142" s="56"/>
      <c r="L142" s="57"/>
      <c r="M142" s="56"/>
      <c r="N142" s="56"/>
      <c r="O142" s="56"/>
      <c r="P142" s="56"/>
      <c r="Q142" s="56"/>
      <c r="R142" s="56"/>
    </row>
    <row r="143" spans="1:18" x14ac:dyDescent="0.35">
      <c r="A143" s="8">
        <f>tbl_Metadata_Main[[#This Row],[Unique Identifier ]]</f>
        <v>138</v>
      </c>
      <c r="B143" s="124" t="str">
        <f>tbl_Metadata_Main[[#This Row],[Title ]]</f>
        <v>XTBC</v>
      </c>
      <c r="C143" s="56"/>
      <c r="D143" s="56"/>
      <c r="E143" s="57"/>
      <c r="F143" s="210"/>
      <c r="G143" s="56"/>
      <c r="H143" s="56"/>
      <c r="I143" s="56"/>
      <c r="J143" s="56"/>
      <c r="K143" s="56"/>
      <c r="L143" s="57"/>
      <c r="M143" s="56"/>
      <c r="N143" s="56"/>
      <c r="O143" s="56"/>
      <c r="P143" s="56"/>
      <c r="Q143" s="56"/>
      <c r="R143" s="56"/>
    </row>
    <row r="144" spans="1:18" x14ac:dyDescent="0.35">
      <c r="A144" s="8">
        <f>tbl_Metadata_Main[[#This Row],[Unique Identifier ]]</f>
        <v>139</v>
      </c>
      <c r="B144" s="124" t="str">
        <f>tbl_Metadata_Main[[#This Row],[Title ]]</f>
        <v>XTBC</v>
      </c>
      <c r="C144" s="56"/>
      <c r="D144" s="56"/>
      <c r="E144" s="57"/>
      <c r="F144" s="210"/>
      <c r="G144" s="56"/>
      <c r="H144" s="56"/>
      <c r="I144" s="56"/>
      <c r="J144" s="56"/>
      <c r="K144" s="56"/>
      <c r="L144" s="57"/>
      <c r="M144" s="56"/>
      <c r="N144" s="56"/>
      <c r="O144" s="56"/>
      <c r="P144" s="56"/>
      <c r="Q144" s="56"/>
      <c r="R144" s="56"/>
    </row>
    <row r="145" spans="1:18" x14ac:dyDescent="0.35">
      <c r="A145" s="8">
        <f>tbl_Metadata_Main[[#This Row],[Unique Identifier ]]</f>
        <v>140</v>
      </c>
      <c r="B145" s="124" t="str">
        <f>tbl_Metadata_Main[[#This Row],[Title ]]</f>
        <v>XTBC</v>
      </c>
      <c r="C145" s="56"/>
      <c r="D145" s="56"/>
      <c r="E145" s="57"/>
      <c r="F145" s="210"/>
      <c r="G145" s="56"/>
      <c r="H145" s="56"/>
      <c r="I145" s="56"/>
      <c r="J145" s="56"/>
      <c r="K145" s="56"/>
      <c r="L145" s="57"/>
      <c r="M145" s="56"/>
      <c r="N145" s="56"/>
      <c r="O145" s="56"/>
      <c r="P145" s="56"/>
      <c r="Q145" s="56"/>
      <c r="R145" s="56"/>
    </row>
    <row r="146" spans="1:18" x14ac:dyDescent="0.35">
      <c r="A146" s="8">
        <f>tbl_Metadata_Main[[#This Row],[Unique Identifier ]]</f>
        <v>141</v>
      </c>
      <c r="B146" s="124" t="str">
        <f>tbl_Metadata_Main[[#This Row],[Title ]]</f>
        <v>XTBC</v>
      </c>
      <c r="C146" s="56"/>
      <c r="D146" s="56"/>
      <c r="E146" s="57"/>
      <c r="F146" s="210"/>
      <c r="G146" s="56"/>
      <c r="H146" s="56"/>
      <c r="I146" s="56"/>
      <c r="J146" s="56"/>
      <c r="K146" s="56"/>
      <c r="L146" s="57"/>
      <c r="M146" s="56"/>
      <c r="N146" s="56"/>
      <c r="O146" s="56"/>
      <c r="P146" s="56"/>
      <c r="Q146" s="56"/>
      <c r="R146" s="56"/>
    </row>
    <row r="147" spans="1:18" x14ac:dyDescent="0.35">
      <c r="A147" s="8">
        <f>tbl_Metadata_Main[[#This Row],[Unique Identifier ]]</f>
        <v>142</v>
      </c>
      <c r="B147" s="124" t="str">
        <f>tbl_Metadata_Main[[#This Row],[Title ]]</f>
        <v>XTBC</v>
      </c>
      <c r="C147" s="56"/>
      <c r="D147" s="56"/>
      <c r="E147" s="57"/>
      <c r="F147" s="210"/>
      <c r="G147" s="56"/>
      <c r="H147" s="56"/>
      <c r="I147" s="56"/>
      <c r="J147" s="56"/>
      <c r="K147" s="56"/>
      <c r="L147" s="57"/>
      <c r="M147" s="56"/>
      <c r="N147" s="56"/>
      <c r="O147" s="56"/>
      <c r="P147" s="56"/>
      <c r="Q147" s="56"/>
      <c r="R147" s="56"/>
    </row>
    <row r="148" spans="1:18" x14ac:dyDescent="0.35">
      <c r="A148" s="8">
        <f>tbl_Metadata_Main[[#This Row],[Unique Identifier ]]</f>
        <v>143</v>
      </c>
      <c r="B148" s="124" t="str">
        <f>tbl_Metadata_Main[[#This Row],[Title ]]</f>
        <v>XTBC</v>
      </c>
      <c r="C148" s="56"/>
      <c r="D148" s="56"/>
      <c r="E148" s="57"/>
      <c r="F148" s="210"/>
      <c r="G148" s="56"/>
      <c r="H148" s="56"/>
      <c r="I148" s="56"/>
      <c r="J148" s="56"/>
      <c r="K148" s="56"/>
      <c r="L148" s="57"/>
      <c r="M148" s="56"/>
      <c r="N148" s="56"/>
      <c r="O148" s="56"/>
      <c r="P148" s="56"/>
      <c r="Q148" s="56"/>
      <c r="R148" s="56"/>
    </row>
    <row r="149" spans="1:18" x14ac:dyDescent="0.35">
      <c r="A149" s="8">
        <f>tbl_Metadata_Main[[#This Row],[Unique Identifier ]]</f>
        <v>144</v>
      </c>
      <c r="B149" s="124" t="str">
        <f>tbl_Metadata_Main[[#This Row],[Title ]]</f>
        <v>XTBC</v>
      </c>
      <c r="C149" s="56"/>
      <c r="D149" s="56"/>
      <c r="E149" s="57"/>
      <c r="F149" s="210"/>
      <c r="G149" s="56"/>
      <c r="H149" s="56"/>
      <c r="I149" s="56"/>
      <c r="J149" s="56"/>
      <c r="K149" s="56"/>
      <c r="L149" s="57"/>
      <c r="M149" s="56"/>
      <c r="N149" s="56"/>
      <c r="O149" s="56"/>
      <c r="P149" s="56"/>
      <c r="Q149" s="56"/>
      <c r="R149" s="56"/>
    </row>
    <row r="150" spans="1:18" x14ac:dyDescent="0.35">
      <c r="A150" s="8">
        <f>tbl_Metadata_Main[[#This Row],[Unique Identifier ]]</f>
        <v>145</v>
      </c>
      <c r="B150" s="124" t="str">
        <f>tbl_Metadata_Main[[#This Row],[Title ]]</f>
        <v>XTBC</v>
      </c>
      <c r="C150" s="56"/>
      <c r="D150" s="56"/>
      <c r="E150" s="57"/>
      <c r="F150" s="210"/>
      <c r="G150" s="56"/>
      <c r="H150" s="56"/>
      <c r="I150" s="56"/>
      <c r="J150" s="56"/>
      <c r="K150" s="56"/>
      <c r="L150" s="57"/>
      <c r="M150" s="56"/>
      <c r="N150" s="56"/>
      <c r="O150" s="56"/>
      <c r="P150" s="56"/>
      <c r="Q150" s="56"/>
      <c r="R150" s="56"/>
    </row>
    <row r="151" spans="1:18" x14ac:dyDescent="0.35">
      <c r="A151" s="8">
        <f>tbl_Metadata_Main[[#This Row],[Unique Identifier ]]</f>
        <v>146</v>
      </c>
      <c r="B151" s="124" t="str">
        <f>tbl_Metadata_Main[[#This Row],[Title ]]</f>
        <v>XTBC</v>
      </c>
      <c r="C151" s="56"/>
      <c r="D151" s="56"/>
      <c r="E151" s="57"/>
      <c r="F151" s="210"/>
      <c r="G151" s="56"/>
      <c r="H151" s="56"/>
      <c r="I151" s="56"/>
      <c r="J151" s="56"/>
      <c r="K151" s="56"/>
      <c r="L151" s="57"/>
      <c r="M151" s="56"/>
      <c r="N151" s="56"/>
      <c r="O151" s="56"/>
      <c r="P151" s="56"/>
      <c r="Q151" s="56"/>
      <c r="R151" s="56"/>
    </row>
    <row r="152" spans="1:18" x14ac:dyDescent="0.35">
      <c r="A152" s="8">
        <f>tbl_Metadata_Main[[#This Row],[Unique Identifier ]]</f>
        <v>147</v>
      </c>
      <c r="B152" s="124" t="str">
        <f>tbl_Metadata_Main[[#This Row],[Title ]]</f>
        <v>XTBC</v>
      </c>
      <c r="C152" s="56"/>
      <c r="D152" s="56"/>
      <c r="E152" s="57"/>
      <c r="F152" s="210"/>
      <c r="G152" s="56"/>
      <c r="H152" s="56"/>
      <c r="I152" s="56"/>
      <c r="J152" s="56"/>
      <c r="K152" s="56"/>
      <c r="L152" s="57"/>
      <c r="M152" s="56"/>
      <c r="N152" s="56"/>
      <c r="O152" s="56"/>
      <c r="P152" s="56"/>
      <c r="Q152" s="56"/>
      <c r="R152" s="56"/>
    </row>
    <row r="153" spans="1:18" x14ac:dyDescent="0.35">
      <c r="A153" s="8">
        <f>tbl_Metadata_Main[[#This Row],[Unique Identifier ]]</f>
        <v>148</v>
      </c>
      <c r="B153" s="124" t="str">
        <f>tbl_Metadata_Main[[#This Row],[Title ]]</f>
        <v>XTBC</v>
      </c>
      <c r="C153" s="56"/>
      <c r="D153" s="56"/>
      <c r="E153" s="57"/>
      <c r="F153" s="210"/>
      <c r="G153" s="56"/>
      <c r="H153" s="56"/>
      <c r="I153" s="56"/>
      <c r="J153" s="56"/>
      <c r="K153" s="56"/>
      <c r="L153" s="57"/>
      <c r="M153" s="56"/>
      <c r="N153" s="56"/>
      <c r="O153" s="56"/>
      <c r="P153" s="56"/>
      <c r="Q153" s="56"/>
      <c r="R153" s="56"/>
    </row>
    <row r="154" spans="1:18" x14ac:dyDescent="0.35">
      <c r="A154" s="8">
        <f>tbl_Metadata_Main[[#This Row],[Unique Identifier ]]</f>
        <v>149</v>
      </c>
      <c r="B154" s="124" t="str">
        <f>tbl_Metadata_Main[[#This Row],[Title ]]</f>
        <v>XTBC</v>
      </c>
      <c r="C154" s="56"/>
      <c r="D154" s="56"/>
      <c r="E154" s="57"/>
      <c r="F154" s="210"/>
      <c r="G154" s="56"/>
      <c r="H154" s="56"/>
      <c r="I154" s="56"/>
      <c r="J154" s="56"/>
      <c r="K154" s="56"/>
      <c r="L154" s="57"/>
      <c r="M154" s="56"/>
      <c r="N154" s="56"/>
      <c r="O154" s="56"/>
      <c r="P154" s="56"/>
      <c r="Q154" s="56"/>
      <c r="R154" s="56"/>
    </row>
    <row r="155" spans="1:18" x14ac:dyDescent="0.35">
      <c r="A155" s="8">
        <f>tbl_Metadata_Main[[#This Row],[Unique Identifier ]]</f>
        <v>150</v>
      </c>
      <c r="B155" s="124" t="str">
        <f>tbl_Metadata_Main[[#This Row],[Title ]]</f>
        <v>XTBC</v>
      </c>
      <c r="C155" s="56"/>
      <c r="D155" s="56"/>
      <c r="E155" s="57"/>
      <c r="F155" s="210"/>
      <c r="G155" s="56"/>
      <c r="H155" s="56"/>
      <c r="I155" s="56"/>
      <c r="J155" s="56"/>
      <c r="K155" s="56"/>
      <c r="L155" s="57"/>
      <c r="M155" s="56"/>
      <c r="N155" s="56"/>
      <c r="O155" s="56"/>
      <c r="P155" s="56"/>
      <c r="Q155" s="56"/>
      <c r="R155" s="56"/>
    </row>
    <row r="156" spans="1:18" x14ac:dyDescent="0.35">
      <c r="A156" s="8">
        <f>tbl_Metadata_Main[[#This Row],[Unique Identifier ]]</f>
        <v>151</v>
      </c>
      <c r="B156" s="124" t="str">
        <f>tbl_Metadata_Main[[#This Row],[Title ]]</f>
        <v>XTBC</v>
      </c>
      <c r="C156" s="56"/>
      <c r="D156" s="56"/>
      <c r="E156" s="57"/>
      <c r="F156" s="210"/>
      <c r="G156" s="56"/>
      <c r="H156" s="56"/>
      <c r="I156" s="56"/>
      <c r="J156" s="56"/>
      <c r="K156" s="56"/>
      <c r="L156" s="57"/>
      <c r="M156" s="56"/>
      <c r="N156" s="56"/>
      <c r="O156" s="56"/>
      <c r="P156" s="56"/>
      <c r="Q156" s="56"/>
      <c r="R156" s="56"/>
    </row>
    <row r="157" spans="1:18" x14ac:dyDescent="0.35">
      <c r="A157" s="8">
        <f>tbl_Metadata_Main[[#This Row],[Unique Identifier ]]</f>
        <v>152</v>
      </c>
      <c r="B157" s="124" t="str">
        <f>tbl_Metadata_Main[[#This Row],[Title ]]</f>
        <v>XTBC</v>
      </c>
      <c r="C157" s="56"/>
      <c r="D157" s="56"/>
      <c r="E157" s="57"/>
      <c r="F157" s="210"/>
      <c r="G157" s="56"/>
      <c r="H157" s="56"/>
      <c r="I157" s="56"/>
      <c r="J157" s="56"/>
      <c r="K157" s="56"/>
      <c r="L157" s="57"/>
      <c r="M157" s="56"/>
      <c r="N157" s="56"/>
      <c r="O157" s="56"/>
      <c r="P157" s="56"/>
      <c r="Q157" s="56"/>
      <c r="R157" s="56"/>
    </row>
    <row r="158" spans="1:18" x14ac:dyDescent="0.35">
      <c r="A158" s="8">
        <f>tbl_Metadata_Main[[#This Row],[Unique Identifier ]]</f>
        <v>153</v>
      </c>
      <c r="B158" s="124" t="str">
        <f>tbl_Metadata_Main[[#This Row],[Title ]]</f>
        <v>XTBC</v>
      </c>
      <c r="C158" s="56"/>
      <c r="D158" s="56"/>
      <c r="E158" s="57"/>
      <c r="F158" s="210"/>
      <c r="G158" s="56"/>
      <c r="H158" s="56"/>
      <c r="I158" s="56"/>
      <c r="J158" s="56"/>
      <c r="K158" s="56"/>
      <c r="L158" s="57"/>
      <c r="M158" s="56"/>
      <c r="N158" s="56"/>
      <c r="O158" s="56"/>
      <c r="P158" s="56"/>
      <c r="Q158" s="56"/>
      <c r="R158" s="56"/>
    </row>
    <row r="159" spans="1:18" x14ac:dyDescent="0.35">
      <c r="A159" s="8">
        <f>tbl_Metadata_Main[[#This Row],[Unique Identifier ]]</f>
        <v>154</v>
      </c>
      <c r="B159" s="124" t="str">
        <f>tbl_Metadata_Main[[#This Row],[Title ]]</f>
        <v>XTBC</v>
      </c>
      <c r="C159" s="56"/>
      <c r="D159" s="56"/>
      <c r="E159" s="57"/>
      <c r="F159" s="210"/>
      <c r="G159" s="56"/>
      <c r="H159" s="56"/>
      <c r="I159" s="56"/>
      <c r="J159" s="56"/>
      <c r="K159" s="56"/>
      <c r="L159" s="57"/>
      <c r="M159" s="56"/>
      <c r="N159" s="56"/>
      <c r="O159" s="56"/>
      <c r="P159" s="56"/>
      <c r="Q159" s="56"/>
      <c r="R159" s="56"/>
    </row>
    <row r="160" spans="1:18" x14ac:dyDescent="0.35">
      <c r="A160" s="8">
        <f>tbl_Metadata_Main[[#This Row],[Unique Identifier ]]</f>
        <v>155</v>
      </c>
      <c r="B160" s="124" t="str">
        <f>tbl_Metadata_Main[[#This Row],[Title ]]</f>
        <v>XTBC</v>
      </c>
      <c r="C160" s="56"/>
      <c r="D160" s="56"/>
      <c r="E160" s="57"/>
      <c r="F160" s="210"/>
      <c r="G160" s="56"/>
      <c r="H160" s="56"/>
      <c r="I160" s="56"/>
      <c r="J160" s="56"/>
      <c r="K160" s="56"/>
      <c r="L160" s="57"/>
      <c r="M160" s="56"/>
      <c r="N160" s="56"/>
      <c r="O160" s="56"/>
      <c r="P160" s="56"/>
      <c r="Q160" s="56"/>
      <c r="R160" s="56"/>
    </row>
    <row r="161" spans="1:18" x14ac:dyDescent="0.35">
      <c r="A161" s="8">
        <f>tbl_Metadata_Main[[#This Row],[Unique Identifier ]]</f>
        <v>156</v>
      </c>
      <c r="B161" s="124" t="str">
        <f>tbl_Metadata_Main[[#This Row],[Title ]]</f>
        <v>XTBC</v>
      </c>
      <c r="C161" s="56"/>
      <c r="D161" s="56"/>
      <c r="E161" s="57"/>
      <c r="F161" s="210"/>
      <c r="G161" s="56"/>
      <c r="H161" s="56"/>
      <c r="I161" s="56"/>
      <c r="J161" s="56"/>
      <c r="K161" s="56"/>
      <c r="L161" s="57"/>
      <c r="M161" s="56"/>
      <c r="N161" s="56"/>
      <c r="O161" s="56"/>
      <c r="P161" s="56"/>
      <c r="Q161" s="56"/>
      <c r="R161" s="56"/>
    </row>
    <row r="162" spans="1:18" x14ac:dyDescent="0.35">
      <c r="A162" s="8">
        <f>tbl_Metadata_Main[[#This Row],[Unique Identifier ]]</f>
        <v>157</v>
      </c>
      <c r="B162" s="124" t="str">
        <f>tbl_Metadata_Main[[#This Row],[Title ]]</f>
        <v>XTBC</v>
      </c>
      <c r="C162" s="56"/>
      <c r="D162" s="56"/>
      <c r="E162" s="57"/>
      <c r="F162" s="210"/>
      <c r="G162" s="56"/>
      <c r="H162" s="56"/>
      <c r="I162" s="56"/>
      <c r="J162" s="56"/>
      <c r="K162" s="56"/>
      <c r="L162" s="57"/>
      <c r="M162" s="56"/>
      <c r="N162" s="56"/>
      <c r="O162" s="56"/>
      <c r="P162" s="56"/>
      <c r="Q162" s="56"/>
      <c r="R162" s="56"/>
    </row>
    <row r="163" spans="1:18" x14ac:dyDescent="0.35">
      <c r="A163" s="8">
        <f>tbl_Metadata_Main[[#This Row],[Unique Identifier ]]</f>
        <v>158</v>
      </c>
      <c r="B163" s="124" t="str">
        <f>tbl_Metadata_Main[[#This Row],[Title ]]</f>
        <v>XTBC</v>
      </c>
      <c r="C163" s="56"/>
      <c r="D163" s="56"/>
      <c r="E163" s="57"/>
      <c r="F163" s="210"/>
      <c r="G163" s="56"/>
      <c r="H163" s="56"/>
      <c r="I163" s="56"/>
      <c r="J163" s="56"/>
      <c r="K163" s="56"/>
      <c r="L163" s="57"/>
      <c r="M163" s="56"/>
      <c r="N163" s="56"/>
      <c r="O163" s="56"/>
      <c r="P163" s="56"/>
      <c r="Q163" s="56"/>
      <c r="R163" s="56"/>
    </row>
    <row r="164" spans="1:18" x14ac:dyDescent="0.35">
      <c r="A164" s="8">
        <f>tbl_Metadata_Main[[#This Row],[Unique Identifier ]]</f>
        <v>159</v>
      </c>
      <c r="B164" s="124" t="str">
        <f>tbl_Metadata_Main[[#This Row],[Title ]]</f>
        <v>XTBC</v>
      </c>
      <c r="C164" s="56"/>
      <c r="D164" s="56"/>
      <c r="E164" s="57"/>
      <c r="F164" s="210"/>
      <c r="G164" s="56"/>
      <c r="H164" s="56"/>
      <c r="I164" s="56"/>
      <c r="J164" s="56"/>
      <c r="K164" s="56"/>
      <c r="L164" s="57"/>
      <c r="M164" s="56"/>
      <c r="N164" s="56"/>
      <c r="O164" s="56"/>
      <c r="P164" s="56"/>
      <c r="Q164" s="56"/>
      <c r="R164" s="56"/>
    </row>
    <row r="165" spans="1:18" x14ac:dyDescent="0.35">
      <c r="A165" s="8">
        <f>tbl_Metadata_Main[[#This Row],[Unique Identifier ]]</f>
        <v>160</v>
      </c>
      <c r="B165" s="124" t="str">
        <f>tbl_Metadata_Main[[#This Row],[Title ]]</f>
        <v>XTBC</v>
      </c>
      <c r="C165" s="56"/>
      <c r="D165" s="56"/>
      <c r="E165" s="57"/>
      <c r="F165" s="210"/>
      <c r="G165" s="56"/>
      <c r="H165" s="56"/>
      <c r="I165" s="56"/>
      <c r="J165" s="56"/>
      <c r="K165" s="56"/>
      <c r="L165" s="57"/>
      <c r="M165" s="56"/>
      <c r="N165" s="56"/>
      <c r="O165" s="56"/>
      <c r="P165" s="56"/>
      <c r="Q165" s="56"/>
      <c r="R165" s="56"/>
    </row>
    <row r="166" spans="1:18" x14ac:dyDescent="0.35">
      <c r="A166" s="8">
        <f>tbl_Metadata_Main[[#This Row],[Unique Identifier ]]</f>
        <v>161</v>
      </c>
      <c r="B166" s="124" t="str">
        <f>tbl_Metadata_Main[[#This Row],[Title ]]</f>
        <v>XTBC</v>
      </c>
      <c r="C166" s="56"/>
      <c r="D166" s="56"/>
      <c r="E166" s="57"/>
      <c r="F166" s="210"/>
      <c r="G166" s="56"/>
      <c r="H166" s="56"/>
      <c r="I166" s="56"/>
      <c r="J166" s="56"/>
      <c r="K166" s="56"/>
      <c r="L166" s="57"/>
      <c r="M166" s="56"/>
      <c r="N166" s="56"/>
      <c r="O166" s="56"/>
      <c r="P166" s="56"/>
      <c r="Q166" s="56"/>
      <c r="R166" s="56"/>
    </row>
    <row r="167" spans="1:18" x14ac:dyDescent="0.35">
      <c r="A167" s="8">
        <f>tbl_Metadata_Main[[#This Row],[Unique Identifier ]]</f>
        <v>162</v>
      </c>
      <c r="B167" s="124" t="str">
        <f>tbl_Metadata_Main[[#This Row],[Title ]]</f>
        <v>XTBC</v>
      </c>
      <c r="C167" s="56"/>
      <c r="D167" s="56"/>
      <c r="E167" s="57"/>
      <c r="F167" s="210"/>
      <c r="G167" s="56"/>
      <c r="H167" s="56"/>
      <c r="I167" s="56"/>
      <c r="J167" s="56"/>
      <c r="K167" s="56"/>
      <c r="L167" s="57"/>
      <c r="M167" s="56"/>
      <c r="N167" s="56"/>
      <c r="O167" s="56"/>
      <c r="P167" s="56"/>
      <c r="Q167" s="56"/>
      <c r="R167" s="56"/>
    </row>
    <row r="168" spans="1:18" x14ac:dyDescent="0.35">
      <c r="A168" s="8">
        <f>tbl_Metadata_Main[[#This Row],[Unique Identifier ]]</f>
        <v>163</v>
      </c>
      <c r="B168" s="124" t="str">
        <f>tbl_Metadata_Main[[#This Row],[Title ]]</f>
        <v>XTBC</v>
      </c>
      <c r="C168" s="56"/>
      <c r="D168" s="56"/>
      <c r="E168" s="57"/>
      <c r="F168" s="210"/>
      <c r="G168" s="56"/>
      <c r="H168" s="56"/>
      <c r="I168" s="56"/>
      <c r="J168" s="56"/>
      <c r="K168" s="56"/>
      <c r="L168" s="57"/>
      <c r="M168" s="56"/>
      <c r="N168" s="56"/>
      <c r="O168" s="56"/>
      <c r="P168" s="56"/>
      <c r="Q168" s="56"/>
      <c r="R168" s="56"/>
    </row>
    <row r="169" spans="1:18" x14ac:dyDescent="0.35">
      <c r="A169" s="8">
        <f>tbl_Metadata_Main[[#This Row],[Unique Identifier ]]</f>
        <v>164</v>
      </c>
      <c r="B169" s="124" t="str">
        <f>tbl_Metadata_Main[[#This Row],[Title ]]</f>
        <v>XTBC</v>
      </c>
      <c r="C169" s="56"/>
      <c r="D169" s="56"/>
      <c r="E169" s="57"/>
      <c r="F169" s="210"/>
      <c r="G169" s="56"/>
      <c r="H169" s="56"/>
      <c r="I169" s="56"/>
      <c r="J169" s="56"/>
      <c r="K169" s="56"/>
      <c r="L169" s="57"/>
      <c r="M169" s="56"/>
      <c r="N169" s="56"/>
      <c r="O169" s="56"/>
      <c r="P169" s="56"/>
      <c r="Q169" s="56"/>
      <c r="R169" s="56"/>
    </row>
    <row r="170" spans="1:18" x14ac:dyDescent="0.35">
      <c r="A170" s="8">
        <f>tbl_Metadata_Main[[#This Row],[Unique Identifier ]]</f>
        <v>165</v>
      </c>
      <c r="B170" s="124" t="str">
        <f>tbl_Metadata_Main[[#This Row],[Title ]]</f>
        <v>XTBC</v>
      </c>
      <c r="C170" s="56"/>
      <c r="D170" s="56"/>
      <c r="E170" s="57"/>
      <c r="F170" s="210"/>
      <c r="G170" s="56"/>
      <c r="H170" s="56"/>
      <c r="I170" s="56"/>
      <c r="J170" s="56"/>
      <c r="K170" s="56"/>
      <c r="L170" s="57"/>
      <c r="M170" s="56"/>
      <c r="N170" s="56"/>
      <c r="O170" s="56"/>
      <c r="P170" s="56"/>
      <c r="Q170" s="56"/>
      <c r="R170" s="56"/>
    </row>
    <row r="171" spans="1:18" x14ac:dyDescent="0.35">
      <c r="A171" s="8">
        <f>tbl_Metadata_Main[[#This Row],[Unique Identifier ]]</f>
        <v>166</v>
      </c>
      <c r="B171" s="124" t="str">
        <f>tbl_Metadata_Main[[#This Row],[Title ]]</f>
        <v>XTBC</v>
      </c>
      <c r="C171" s="56"/>
      <c r="D171" s="56"/>
      <c r="E171" s="57"/>
      <c r="F171" s="210"/>
      <c r="G171" s="56"/>
      <c r="H171" s="56"/>
      <c r="I171" s="56"/>
      <c r="J171" s="56"/>
      <c r="K171" s="56"/>
      <c r="L171" s="57"/>
      <c r="M171" s="56"/>
      <c r="N171" s="56"/>
      <c r="O171" s="56"/>
      <c r="P171" s="56"/>
      <c r="Q171" s="56"/>
      <c r="R171" s="56"/>
    </row>
    <row r="172" spans="1:18" x14ac:dyDescent="0.35">
      <c r="A172" s="8">
        <f>tbl_Metadata_Main[[#This Row],[Unique Identifier ]]</f>
        <v>167</v>
      </c>
      <c r="B172" s="124" t="str">
        <f>tbl_Metadata_Main[[#This Row],[Title ]]</f>
        <v>XTBC</v>
      </c>
      <c r="C172" s="56"/>
      <c r="D172" s="56"/>
      <c r="E172" s="57"/>
      <c r="F172" s="210"/>
      <c r="G172" s="56"/>
      <c r="H172" s="56"/>
      <c r="I172" s="56"/>
      <c r="J172" s="56"/>
      <c r="K172" s="56"/>
      <c r="L172" s="57"/>
      <c r="M172" s="56"/>
      <c r="N172" s="56"/>
      <c r="O172" s="56"/>
      <c r="P172" s="56"/>
      <c r="Q172" s="56"/>
      <c r="R172" s="56"/>
    </row>
    <row r="173" spans="1:18" x14ac:dyDescent="0.35">
      <c r="A173" s="8">
        <f>tbl_Metadata_Main[[#This Row],[Unique Identifier ]]</f>
        <v>168</v>
      </c>
      <c r="B173" s="124" t="str">
        <f>tbl_Metadata_Main[[#This Row],[Title ]]</f>
        <v>XTBC</v>
      </c>
      <c r="C173" s="56"/>
      <c r="D173" s="56"/>
      <c r="E173" s="57"/>
      <c r="F173" s="210"/>
      <c r="G173" s="56"/>
      <c r="H173" s="56"/>
      <c r="I173" s="56"/>
      <c r="J173" s="56"/>
      <c r="K173" s="56"/>
      <c r="L173" s="57"/>
      <c r="M173" s="56"/>
      <c r="N173" s="56"/>
      <c r="O173" s="56"/>
      <c r="P173" s="56"/>
      <c r="Q173" s="56"/>
      <c r="R173" s="56"/>
    </row>
    <row r="174" spans="1:18" x14ac:dyDescent="0.35">
      <c r="A174" s="8">
        <f>tbl_Metadata_Main[[#This Row],[Unique Identifier ]]</f>
        <v>169</v>
      </c>
      <c r="B174" s="124" t="str">
        <f>tbl_Metadata_Main[[#This Row],[Title ]]</f>
        <v>XTBC</v>
      </c>
      <c r="C174" s="56"/>
      <c r="D174" s="56"/>
      <c r="E174" s="57"/>
      <c r="F174" s="210"/>
      <c r="G174" s="56"/>
      <c r="H174" s="56"/>
      <c r="I174" s="56"/>
      <c r="J174" s="56"/>
      <c r="K174" s="56"/>
      <c r="L174" s="57"/>
      <c r="M174" s="56"/>
      <c r="N174" s="56"/>
      <c r="O174" s="56"/>
      <c r="P174" s="56"/>
      <c r="Q174" s="56"/>
      <c r="R174" s="56"/>
    </row>
    <row r="175" spans="1:18" x14ac:dyDescent="0.35">
      <c r="A175" s="8">
        <f>tbl_Metadata_Main[[#This Row],[Unique Identifier ]]</f>
        <v>170</v>
      </c>
      <c r="B175" s="124" t="str">
        <f>tbl_Metadata_Main[[#This Row],[Title ]]</f>
        <v>XTBC</v>
      </c>
      <c r="C175" s="56"/>
      <c r="D175" s="56"/>
      <c r="E175" s="57"/>
      <c r="F175" s="210"/>
      <c r="G175" s="56"/>
      <c r="H175" s="56"/>
      <c r="I175" s="56"/>
      <c r="J175" s="56"/>
      <c r="K175" s="56"/>
      <c r="L175" s="57"/>
      <c r="M175" s="56"/>
      <c r="N175" s="56"/>
      <c r="O175" s="56"/>
      <c r="P175" s="56"/>
      <c r="Q175" s="56"/>
      <c r="R175" s="56"/>
    </row>
    <row r="176" spans="1:18" x14ac:dyDescent="0.35">
      <c r="A176" s="8">
        <f>tbl_Metadata_Main[[#This Row],[Unique Identifier ]]</f>
        <v>171</v>
      </c>
      <c r="B176" s="124" t="str">
        <f>tbl_Metadata_Main[[#This Row],[Title ]]</f>
        <v>XTBC</v>
      </c>
      <c r="C176" s="56"/>
      <c r="D176" s="56"/>
      <c r="E176" s="57"/>
      <c r="F176" s="210"/>
      <c r="G176" s="56"/>
      <c r="H176" s="56"/>
      <c r="I176" s="56"/>
      <c r="J176" s="56"/>
      <c r="K176" s="56"/>
      <c r="L176" s="57"/>
      <c r="M176" s="56"/>
      <c r="N176" s="56"/>
      <c r="O176" s="56"/>
      <c r="P176" s="56"/>
      <c r="Q176" s="56"/>
      <c r="R176" s="56"/>
    </row>
    <row r="177" spans="1:18" x14ac:dyDescent="0.35">
      <c r="A177" s="8">
        <f>tbl_Metadata_Main[[#This Row],[Unique Identifier ]]</f>
        <v>172</v>
      </c>
      <c r="B177" s="124" t="str">
        <f>tbl_Metadata_Main[[#This Row],[Title ]]</f>
        <v>XTBC</v>
      </c>
      <c r="C177" s="56"/>
      <c r="D177" s="56"/>
      <c r="E177" s="57"/>
      <c r="F177" s="210"/>
      <c r="G177" s="56"/>
      <c r="H177" s="56"/>
      <c r="I177" s="56"/>
      <c r="J177" s="56"/>
      <c r="K177" s="56"/>
      <c r="L177" s="57"/>
      <c r="M177" s="56"/>
      <c r="N177" s="56"/>
      <c r="O177" s="56"/>
      <c r="P177" s="56"/>
      <c r="Q177" s="56"/>
      <c r="R177" s="56"/>
    </row>
    <row r="178" spans="1:18" x14ac:dyDescent="0.35">
      <c r="A178" s="8">
        <f>tbl_Metadata_Main[[#This Row],[Unique Identifier ]]</f>
        <v>173</v>
      </c>
      <c r="B178" s="124" t="str">
        <f>tbl_Metadata_Main[[#This Row],[Title ]]</f>
        <v>XTBC</v>
      </c>
      <c r="C178" s="56"/>
      <c r="D178" s="56"/>
      <c r="E178" s="57"/>
      <c r="F178" s="210"/>
      <c r="G178" s="56"/>
      <c r="H178" s="56"/>
      <c r="I178" s="56"/>
      <c r="J178" s="56"/>
      <c r="K178" s="56"/>
      <c r="L178" s="57"/>
      <c r="M178" s="56"/>
      <c r="N178" s="56"/>
      <c r="O178" s="56"/>
      <c r="P178" s="56"/>
      <c r="Q178" s="56"/>
      <c r="R178" s="56"/>
    </row>
    <row r="179" spans="1:18" x14ac:dyDescent="0.35">
      <c r="A179" s="8">
        <f>tbl_Metadata_Main[[#This Row],[Unique Identifier ]]</f>
        <v>174</v>
      </c>
      <c r="B179" s="124" t="str">
        <f>tbl_Metadata_Main[[#This Row],[Title ]]</f>
        <v>XTBC</v>
      </c>
      <c r="C179" s="56"/>
      <c r="D179" s="56"/>
      <c r="E179" s="57"/>
      <c r="F179" s="210"/>
      <c r="G179" s="56"/>
      <c r="H179" s="56"/>
      <c r="I179" s="56"/>
      <c r="J179" s="56"/>
      <c r="K179" s="56"/>
      <c r="L179" s="57"/>
      <c r="M179" s="56"/>
      <c r="N179" s="56"/>
      <c r="O179" s="56"/>
      <c r="P179" s="56"/>
      <c r="Q179" s="56"/>
      <c r="R179" s="56"/>
    </row>
    <row r="180" spans="1:18" x14ac:dyDescent="0.35">
      <c r="A180" s="8">
        <f>tbl_Metadata_Main[[#This Row],[Unique Identifier ]]</f>
        <v>175</v>
      </c>
      <c r="B180" s="124" t="str">
        <f>tbl_Metadata_Main[[#This Row],[Title ]]</f>
        <v>XTBC</v>
      </c>
      <c r="C180" s="56"/>
      <c r="D180" s="56"/>
      <c r="E180" s="57"/>
      <c r="F180" s="210"/>
      <c r="G180" s="56"/>
      <c r="H180" s="56"/>
      <c r="I180" s="56"/>
      <c r="J180" s="56"/>
      <c r="K180" s="56"/>
      <c r="L180" s="57"/>
      <c r="M180" s="56"/>
      <c r="N180" s="56"/>
      <c r="O180" s="56"/>
      <c r="P180" s="56"/>
      <c r="Q180" s="56"/>
      <c r="R180" s="56"/>
    </row>
    <row r="181" spans="1:18" x14ac:dyDescent="0.35">
      <c r="A181" s="8">
        <f>tbl_Metadata_Main[[#This Row],[Unique Identifier ]]</f>
        <v>176</v>
      </c>
      <c r="B181" s="124" t="str">
        <f>tbl_Metadata_Main[[#This Row],[Title ]]</f>
        <v>XTBC</v>
      </c>
      <c r="C181" s="56"/>
      <c r="D181" s="56"/>
      <c r="E181" s="57"/>
      <c r="F181" s="210"/>
      <c r="G181" s="56"/>
      <c r="H181" s="56"/>
      <c r="I181" s="56"/>
      <c r="J181" s="56"/>
      <c r="K181" s="56"/>
      <c r="L181" s="57"/>
      <c r="M181" s="56"/>
      <c r="N181" s="56"/>
      <c r="O181" s="56"/>
      <c r="P181" s="56"/>
      <c r="Q181" s="56"/>
      <c r="R181" s="56"/>
    </row>
    <row r="182" spans="1:18" x14ac:dyDescent="0.35">
      <c r="A182" s="8">
        <f>tbl_Metadata_Main[[#This Row],[Unique Identifier ]]</f>
        <v>177</v>
      </c>
      <c r="B182" s="124" t="str">
        <f>tbl_Metadata_Main[[#This Row],[Title ]]</f>
        <v>XTBC</v>
      </c>
      <c r="C182" s="56"/>
      <c r="D182" s="56"/>
      <c r="E182" s="57"/>
      <c r="F182" s="210"/>
      <c r="G182" s="56"/>
      <c r="H182" s="56"/>
      <c r="I182" s="56"/>
      <c r="J182" s="56"/>
      <c r="K182" s="56"/>
      <c r="L182" s="57"/>
      <c r="M182" s="56"/>
      <c r="N182" s="56"/>
      <c r="O182" s="56"/>
      <c r="P182" s="56"/>
      <c r="Q182" s="56"/>
      <c r="R182" s="56"/>
    </row>
    <row r="183" spans="1:18" x14ac:dyDescent="0.35">
      <c r="A183" s="8">
        <f>tbl_Metadata_Main[[#This Row],[Unique Identifier ]]</f>
        <v>178</v>
      </c>
      <c r="B183" s="124" t="str">
        <f>tbl_Metadata_Main[[#This Row],[Title ]]</f>
        <v>XTBC</v>
      </c>
      <c r="C183" s="56"/>
      <c r="D183" s="56"/>
      <c r="E183" s="57"/>
      <c r="F183" s="210"/>
      <c r="G183" s="56"/>
      <c r="H183" s="56"/>
      <c r="I183" s="56"/>
      <c r="J183" s="56"/>
      <c r="K183" s="56"/>
      <c r="L183" s="57"/>
      <c r="M183" s="56"/>
      <c r="N183" s="56"/>
      <c r="O183" s="56"/>
      <c r="P183" s="56"/>
      <c r="Q183" s="56"/>
      <c r="R183" s="56"/>
    </row>
    <row r="184" spans="1:18" x14ac:dyDescent="0.35">
      <c r="A184" s="8">
        <f>tbl_Metadata_Main[[#This Row],[Unique Identifier ]]</f>
        <v>179</v>
      </c>
      <c r="B184" s="124" t="str">
        <f>tbl_Metadata_Main[[#This Row],[Title ]]</f>
        <v>XTBC</v>
      </c>
      <c r="C184" s="56"/>
      <c r="D184" s="56"/>
      <c r="E184" s="57"/>
      <c r="F184" s="210"/>
      <c r="G184" s="56"/>
      <c r="H184" s="56"/>
      <c r="I184" s="56"/>
      <c r="J184" s="56"/>
      <c r="K184" s="56"/>
      <c r="L184" s="57"/>
      <c r="M184" s="56"/>
      <c r="N184" s="56"/>
      <c r="O184" s="56"/>
      <c r="P184" s="56"/>
      <c r="Q184" s="56"/>
      <c r="R184" s="56"/>
    </row>
    <row r="185" spans="1:18" x14ac:dyDescent="0.35">
      <c r="A185" s="8">
        <f>tbl_Metadata_Main[[#This Row],[Unique Identifier ]]</f>
        <v>180</v>
      </c>
      <c r="B185" s="124" t="str">
        <f>tbl_Metadata_Main[[#This Row],[Title ]]</f>
        <v>XTBC</v>
      </c>
      <c r="C185" s="56"/>
      <c r="D185" s="56"/>
      <c r="E185" s="57"/>
      <c r="F185" s="210"/>
      <c r="G185" s="56"/>
      <c r="H185" s="56"/>
      <c r="I185" s="56"/>
      <c r="J185" s="56"/>
      <c r="K185" s="56"/>
      <c r="L185" s="57"/>
      <c r="M185" s="56"/>
      <c r="N185" s="56"/>
      <c r="O185" s="56"/>
      <c r="P185" s="56"/>
      <c r="Q185" s="56"/>
      <c r="R185" s="56"/>
    </row>
    <row r="186" spans="1:18" x14ac:dyDescent="0.35">
      <c r="A186" s="8">
        <f>tbl_Metadata_Main[[#This Row],[Unique Identifier ]]</f>
        <v>181</v>
      </c>
      <c r="B186" s="124" t="str">
        <f>tbl_Metadata_Main[[#This Row],[Title ]]</f>
        <v>XTBC</v>
      </c>
      <c r="C186" s="56"/>
      <c r="D186" s="56"/>
      <c r="E186" s="57"/>
      <c r="F186" s="210"/>
      <c r="G186" s="56"/>
      <c r="H186" s="56"/>
      <c r="I186" s="56"/>
      <c r="J186" s="56"/>
      <c r="K186" s="56"/>
      <c r="L186" s="57"/>
      <c r="M186" s="56"/>
      <c r="N186" s="56"/>
      <c r="O186" s="56"/>
      <c r="P186" s="56"/>
      <c r="Q186" s="56"/>
      <c r="R186" s="56"/>
    </row>
    <row r="187" spans="1:18" x14ac:dyDescent="0.35">
      <c r="A187" s="8">
        <f>tbl_Metadata_Main[[#This Row],[Unique Identifier ]]</f>
        <v>182</v>
      </c>
      <c r="B187" s="124" t="str">
        <f>tbl_Metadata_Main[[#This Row],[Title ]]</f>
        <v>XTBC</v>
      </c>
      <c r="C187" s="56"/>
      <c r="D187" s="56"/>
      <c r="E187" s="57"/>
      <c r="F187" s="210"/>
      <c r="G187" s="56"/>
      <c r="H187" s="56"/>
      <c r="I187" s="56"/>
      <c r="J187" s="56"/>
      <c r="K187" s="56"/>
      <c r="L187" s="57"/>
      <c r="M187" s="56"/>
      <c r="N187" s="56"/>
      <c r="O187" s="56"/>
      <c r="P187" s="56"/>
      <c r="Q187" s="56"/>
      <c r="R187" s="56"/>
    </row>
    <row r="188" spans="1:18" x14ac:dyDescent="0.35">
      <c r="A188" s="8">
        <f>tbl_Metadata_Main[[#This Row],[Unique Identifier ]]</f>
        <v>183</v>
      </c>
      <c r="B188" s="124" t="str">
        <f>tbl_Metadata_Main[[#This Row],[Title ]]</f>
        <v>XTBC</v>
      </c>
      <c r="C188" s="56"/>
      <c r="D188" s="56"/>
      <c r="E188" s="57"/>
      <c r="F188" s="210"/>
      <c r="G188" s="56"/>
      <c r="H188" s="56"/>
      <c r="I188" s="56"/>
      <c r="J188" s="56"/>
      <c r="K188" s="56"/>
      <c r="L188" s="57"/>
      <c r="M188" s="56"/>
      <c r="N188" s="56"/>
      <c r="O188" s="56"/>
      <c r="P188" s="56"/>
      <c r="Q188" s="56"/>
      <c r="R188" s="56"/>
    </row>
    <row r="189" spans="1:18" x14ac:dyDescent="0.35">
      <c r="A189" s="8">
        <f>tbl_Metadata_Main[[#This Row],[Unique Identifier ]]</f>
        <v>184</v>
      </c>
      <c r="B189" s="124" t="str">
        <f>tbl_Metadata_Main[[#This Row],[Title ]]</f>
        <v>XTBC</v>
      </c>
      <c r="C189" s="56"/>
      <c r="D189" s="56"/>
      <c r="E189" s="57"/>
      <c r="F189" s="210"/>
      <c r="G189" s="56"/>
      <c r="H189" s="56"/>
      <c r="I189" s="56"/>
      <c r="J189" s="56"/>
      <c r="K189" s="56"/>
      <c r="L189" s="57"/>
      <c r="M189" s="56"/>
      <c r="N189" s="56"/>
      <c r="O189" s="56"/>
      <c r="P189" s="56"/>
      <c r="Q189" s="56"/>
      <c r="R189" s="56"/>
    </row>
    <row r="190" spans="1:18" x14ac:dyDescent="0.35">
      <c r="A190" s="8">
        <f>tbl_Metadata_Main[[#This Row],[Unique Identifier ]]</f>
        <v>185</v>
      </c>
      <c r="B190" s="124" t="str">
        <f>tbl_Metadata_Main[[#This Row],[Title ]]</f>
        <v>XTBC</v>
      </c>
      <c r="C190" s="56"/>
      <c r="D190" s="56"/>
      <c r="E190" s="57"/>
      <c r="F190" s="210"/>
      <c r="G190" s="56"/>
      <c r="H190" s="56"/>
      <c r="I190" s="56"/>
      <c r="J190" s="56"/>
      <c r="K190" s="56"/>
      <c r="L190" s="57"/>
      <c r="M190" s="56"/>
      <c r="N190" s="56"/>
      <c r="O190" s="56"/>
      <c r="P190" s="56"/>
      <c r="Q190" s="56"/>
      <c r="R190" s="56"/>
    </row>
    <row r="191" spans="1:18" x14ac:dyDescent="0.35">
      <c r="A191" s="8">
        <f>tbl_Metadata_Main[[#This Row],[Unique Identifier ]]</f>
        <v>186</v>
      </c>
      <c r="B191" s="124" t="str">
        <f>tbl_Metadata_Main[[#This Row],[Title ]]</f>
        <v>XTBC</v>
      </c>
      <c r="C191" s="56"/>
      <c r="D191" s="56"/>
      <c r="E191" s="57"/>
      <c r="F191" s="210"/>
      <c r="G191" s="56"/>
      <c r="H191" s="56"/>
      <c r="I191" s="56"/>
      <c r="J191" s="56"/>
      <c r="K191" s="56"/>
      <c r="L191" s="57"/>
      <c r="M191" s="56"/>
      <c r="N191" s="56"/>
      <c r="O191" s="56"/>
      <c r="P191" s="56"/>
      <c r="Q191" s="56"/>
      <c r="R191" s="56"/>
    </row>
    <row r="192" spans="1:18" x14ac:dyDescent="0.35">
      <c r="A192" s="8">
        <f>tbl_Metadata_Main[[#This Row],[Unique Identifier ]]</f>
        <v>187</v>
      </c>
      <c r="B192" s="124" t="str">
        <f>tbl_Metadata_Main[[#This Row],[Title ]]</f>
        <v>XTBC</v>
      </c>
      <c r="C192" s="56"/>
      <c r="D192" s="56"/>
      <c r="E192" s="57"/>
      <c r="F192" s="210"/>
      <c r="G192" s="56"/>
      <c r="H192" s="56"/>
      <c r="I192" s="56"/>
      <c r="J192" s="56"/>
      <c r="K192" s="56"/>
      <c r="L192" s="57"/>
      <c r="M192" s="56"/>
      <c r="N192" s="56"/>
      <c r="O192" s="56"/>
      <c r="P192" s="56"/>
      <c r="Q192" s="56"/>
      <c r="R192" s="56"/>
    </row>
    <row r="193" spans="1:18" x14ac:dyDescent="0.35">
      <c r="A193" s="8">
        <f>tbl_Metadata_Main[[#This Row],[Unique Identifier ]]</f>
        <v>188</v>
      </c>
      <c r="B193" s="124" t="str">
        <f>tbl_Metadata_Main[[#This Row],[Title ]]</f>
        <v>XTBC</v>
      </c>
      <c r="C193" s="56"/>
      <c r="D193" s="56"/>
      <c r="E193" s="57"/>
      <c r="F193" s="210"/>
      <c r="G193" s="56"/>
      <c r="H193" s="56"/>
      <c r="I193" s="56"/>
      <c r="J193" s="56"/>
      <c r="K193" s="56"/>
      <c r="L193" s="57"/>
      <c r="M193" s="56"/>
      <c r="N193" s="56"/>
      <c r="O193" s="56"/>
      <c r="P193" s="56"/>
      <c r="Q193" s="56"/>
      <c r="R193" s="56"/>
    </row>
    <row r="194" spans="1:18" x14ac:dyDescent="0.35">
      <c r="A194" s="8">
        <f>tbl_Metadata_Main[[#This Row],[Unique Identifier ]]</f>
        <v>189</v>
      </c>
      <c r="B194" s="124" t="str">
        <f>tbl_Metadata_Main[[#This Row],[Title ]]</f>
        <v>XTBC</v>
      </c>
      <c r="C194" s="56"/>
      <c r="D194" s="56"/>
      <c r="E194" s="57"/>
      <c r="F194" s="210"/>
      <c r="G194" s="56"/>
      <c r="H194" s="56"/>
      <c r="I194" s="56"/>
      <c r="J194" s="56"/>
      <c r="K194" s="56"/>
      <c r="L194" s="57"/>
      <c r="M194" s="56"/>
      <c r="N194" s="56"/>
      <c r="O194" s="56"/>
      <c r="P194" s="56"/>
      <c r="Q194" s="56"/>
      <c r="R194" s="56"/>
    </row>
    <row r="195" spans="1:18" x14ac:dyDescent="0.35">
      <c r="A195" s="8">
        <f>tbl_Metadata_Main[[#This Row],[Unique Identifier ]]</f>
        <v>190</v>
      </c>
      <c r="B195" s="124" t="str">
        <f>tbl_Metadata_Main[[#This Row],[Title ]]</f>
        <v>XTBC</v>
      </c>
      <c r="C195" s="56"/>
      <c r="D195" s="56"/>
      <c r="E195" s="57"/>
      <c r="F195" s="210"/>
      <c r="G195" s="56"/>
      <c r="H195" s="56"/>
      <c r="I195" s="56"/>
      <c r="J195" s="56"/>
      <c r="K195" s="56"/>
      <c r="L195" s="57"/>
      <c r="M195" s="56"/>
      <c r="N195" s="56"/>
      <c r="O195" s="56"/>
      <c r="P195" s="56"/>
      <c r="Q195" s="56"/>
      <c r="R195" s="56"/>
    </row>
    <row r="196" spans="1:18" x14ac:dyDescent="0.35">
      <c r="A196" s="8">
        <f>tbl_Metadata_Main[[#This Row],[Unique Identifier ]]</f>
        <v>191</v>
      </c>
      <c r="B196" s="124" t="str">
        <f>tbl_Metadata_Main[[#This Row],[Title ]]</f>
        <v>XTBC</v>
      </c>
      <c r="C196" s="56"/>
      <c r="D196" s="56"/>
      <c r="E196" s="57"/>
      <c r="F196" s="210"/>
      <c r="G196" s="56"/>
      <c r="H196" s="56"/>
      <c r="I196" s="56"/>
      <c r="J196" s="56"/>
      <c r="K196" s="56"/>
      <c r="L196" s="57"/>
      <c r="M196" s="56"/>
      <c r="N196" s="56"/>
      <c r="O196" s="56"/>
      <c r="P196" s="56"/>
      <c r="Q196" s="56"/>
      <c r="R196" s="56"/>
    </row>
    <row r="197" spans="1:18" x14ac:dyDescent="0.35">
      <c r="A197" s="8">
        <f>tbl_Metadata_Main[[#This Row],[Unique Identifier ]]</f>
        <v>192</v>
      </c>
      <c r="B197" s="124" t="str">
        <f>tbl_Metadata_Main[[#This Row],[Title ]]</f>
        <v>XTBC</v>
      </c>
      <c r="C197" s="56"/>
      <c r="D197" s="56"/>
      <c r="E197" s="57"/>
      <c r="F197" s="210"/>
      <c r="G197" s="56"/>
      <c r="H197" s="56"/>
      <c r="I197" s="56"/>
      <c r="J197" s="56"/>
      <c r="K197" s="56"/>
      <c r="L197" s="57"/>
      <c r="M197" s="56"/>
      <c r="N197" s="56"/>
      <c r="O197" s="56"/>
      <c r="P197" s="56"/>
      <c r="Q197" s="56"/>
      <c r="R197" s="56"/>
    </row>
    <row r="198" spans="1:18" x14ac:dyDescent="0.35">
      <c r="A198" s="8">
        <f>tbl_Metadata_Main[[#This Row],[Unique Identifier ]]</f>
        <v>193</v>
      </c>
      <c r="B198" s="124" t="str">
        <f>tbl_Metadata_Main[[#This Row],[Title ]]</f>
        <v>XTBC</v>
      </c>
      <c r="C198" s="56"/>
      <c r="D198" s="56"/>
      <c r="E198" s="57"/>
      <c r="F198" s="210"/>
      <c r="G198" s="56"/>
      <c r="H198" s="56"/>
      <c r="I198" s="56"/>
      <c r="J198" s="56"/>
      <c r="K198" s="56"/>
      <c r="L198" s="57"/>
      <c r="M198" s="56"/>
      <c r="N198" s="56"/>
      <c r="O198" s="56"/>
      <c r="P198" s="56"/>
      <c r="Q198" s="56"/>
      <c r="R198" s="56"/>
    </row>
    <row r="199" spans="1:18" x14ac:dyDescent="0.35">
      <c r="A199" s="8">
        <f>tbl_Metadata_Main[[#This Row],[Unique Identifier ]]</f>
        <v>194</v>
      </c>
      <c r="B199" s="124" t="str">
        <f>tbl_Metadata_Main[[#This Row],[Title ]]</f>
        <v>XTBC</v>
      </c>
      <c r="C199" s="56"/>
      <c r="D199" s="56"/>
      <c r="E199" s="57"/>
      <c r="F199" s="210"/>
      <c r="G199" s="56"/>
      <c r="H199" s="56"/>
      <c r="I199" s="56"/>
      <c r="J199" s="56"/>
      <c r="K199" s="56"/>
      <c r="L199" s="57"/>
      <c r="M199" s="56"/>
      <c r="N199" s="56"/>
      <c r="O199" s="56"/>
      <c r="P199" s="56"/>
      <c r="Q199" s="56"/>
      <c r="R199" s="56"/>
    </row>
    <row r="200" spans="1:18" x14ac:dyDescent="0.35">
      <c r="A200" s="8">
        <f>tbl_Metadata_Main[[#This Row],[Unique Identifier ]]</f>
        <v>195</v>
      </c>
      <c r="B200" s="124" t="str">
        <f>tbl_Metadata_Main[[#This Row],[Title ]]</f>
        <v>XTBC</v>
      </c>
      <c r="C200" s="56"/>
      <c r="D200" s="56"/>
      <c r="E200" s="57"/>
      <c r="F200" s="210"/>
      <c r="G200" s="56"/>
      <c r="H200" s="56"/>
      <c r="I200" s="56"/>
      <c r="J200" s="56"/>
      <c r="K200" s="56"/>
      <c r="L200" s="57"/>
      <c r="M200" s="56"/>
      <c r="N200" s="56"/>
      <c r="O200" s="56"/>
      <c r="P200" s="56"/>
      <c r="Q200" s="56"/>
      <c r="R200" s="56"/>
    </row>
    <row r="201" spans="1:18" x14ac:dyDescent="0.35">
      <c r="A201" s="8">
        <f>tbl_Metadata_Main[[#This Row],[Unique Identifier ]]</f>
        <v>196</v>
      </c>
      <c r="B201" s="124" t="str">
        <f>tbl_Metadata_Main[[#This Row],[Title ]]</f>
        <v>XTBC</v>
      </c>
      <c r="C201" s="56"/>
      <c r="D201" s="56"/>
      <c r="E201" s="57"/>
      <c r="F201" s="210"/>
      <c r="G201" s="56"/>
      <c r="H201" s="56"/>
      <c r="I201" s="56"/>
      <c r="J201" s="56"/>
      <c r="K201" s="56"/>
      <c r="L201" s="57"/>
      <c r="M201" s="56"/>
      <c r="N201" s="56"/>
      <c r="O201" s="56"/>
      <c r="P201" s="56"/>
      <c r="Q201" s="56"/>
      <c r="R201" s="56"/>
    </row>
    <row r="202" spans="1:18" x14ac:dyDescent="0.35">
      <c r="A202" s="8">
        <f>tbl_Metadata_Main[[#This Row],[Unique Identifier ]]</f>
        <v>197</v>
      </c>
      <c r="B202" s="124" t="str">
        <f>tbl_Metadata_Main[[#This Row],[Title ]]</f>
        <v>XTBC</v>
      </c>
      <c r="C202" s="56"/>
      <c r="D202" s="56"/>
      <c r="E202" s="57"/>
      <c r="F202" s="210"/>
      <c r="G202" s="56"/>
      <c r="H202" s="56"/>
      <c r="I202" s="56"/>
      <c r="J202" s="56"/>
      <c r="K202" s="56"/>
      <c r="L202" s="57"/>
      <c r="M202" s="56"/>
      <c r="N202" s="56"/>
      <c r="O202" s="56"/>
      <c r="P202" s="56"/>
      <c r="Q202" s="56"/>
      <c r="R202" s="56"/>
    </row>
    <row r="203" spans="1:18" x14ac:dyDescent="0.35">
      <c r="A203" s="8">
        <f>tbl_Metadata_Main[[#This Row],[Unique Identifier ]]</f>
        <v>198</v>
      </c>
      <c r="B203" s="124" t="str">
        <f>tbl_Metadata_Main[[#This Row],[Title ]]</f>
        <v>XTBC</v>
      </c>
      <c r="C203" s="56"/>
      <c r="D203" s="56"/>
      <c r="E203" s="57"/>
      <c r="F203" s="210"/>
      <c r="G203" s="56"/>
      <c r="H203" s="56"/>
      <c r="I203" s="56"/>
      <c r="J203" s="56"/>
      <c r="K203" s="56"/>
      <c r="L203" s="57"/>
      <c r="M203" s="56"/>
      <c r="N203" s="56"/>
      <c r="O203" s="56"/>
      <c r="P203" s="56"/>
      <c r="Q203" s="56"/>
      <c r="R203" s="56"/>
    </row>
    <row r="204" spans="1:18" x14ac:dyDescent="0.35">
      <c r="A204" s="8">
        <f>tbl_Metadata_Main[[#This Row],[Unique Identifier ]]</f>
        <v>199</v>
      </c>
      <c r="B204" s="124" t="str">
        <f>tbl_Metadata_Main[[#This Row],[Title ]]</f>
        <v>XTBC</v>
      </c>
      <c r="C204" s="56"/>
      <c r="D204" s="56"/>
      <c r="E204" s="57"/>
      <c r="F204" s="210"/>
      <c r="G204" s="56"/>
      <c r="H204" s="56"/>
      <c r="I204" s="56"/>
      <c r="J204" s="56"/>
      <c r="K204" s="56"/>
      <c r="L204" s="57"/>
      <c r="M204" s="56"/>
      <c r="N204" s="56"/>
      <c r="O204" s="56"/>
      <c r="P204" s="56"/>
      <c r="Q204" s="56"/>
      <c r="R204" s="56"/>
    </row>
    <row r="205" spans="1:18" x14ac:dyDescent="0.35">
      <c r="A205" s="8">
        <f>tbl_Metadata_Main[[#This Row],[Unique Identifier ]]</f>
        <v>200</v>
      </c>
      <c r="B205" s="124" t="str">
        <f>tbl_Metadata_Main[[#This Row],[Title ]]</f>
        <v>XTBC</v>
      </c>
      <c r="C205" s="56"/>
      <c r="D205" s="56"/>
      <c r="E205" s="57"/>
      <c r="F205" s="210"/>
      <c r="G205" s="56"/>
      <c r="H205" s="56"/>
      <c r="I205" s="56"/>
      <c r="J205" s="56"/>
      <c r="K205" s="56"/>
      <c r="L205" s="57"/>
      <c r="M205" s="56"/>
      <c r="N205" s="56"/>
      <c r="O205" s="56"/>
      <c r="P205" s="56"/>
      <c r="Q205" s="56"/>
      <c r="R205" s="56"/>
    </row>
    <row r="206" spans="1:18" x14ac:dyDescent="0.35">
      <c r="A206" s="8">
        <f>tbl_Metadata_Main[[#This Row],[Unique Identifier ]]</f>
        <v>201</v>
      </c>
      <c r="B206" s="124" t="str">
        <f>tbl_Metadata_Main[[#This Row],[Title ]]</f>
        <v>XTBC</v>
      </c>
      <c r="C206" s="56"/>
      <c r="D206" s="56"/>
      <c r="E206" s="57"/>
      <c r="F206" s="210"/>
      <c r="G206" s="56"/>
      <c r="H206" s="56"/>
      <c r="I206" s="56"/>
      <c r="J206" s="56"/>
      <c r="K206" s="56"/>
      <c r="L206" s="57"/>
      <c r="M206" s="56"/>
      <c r="N206" s="56"/>
      <c r="O206" s="56"/>
      <c r="P206" s="56"/>
      <c r="Q206" s="56"/>
      <c r="R206" s="56"/>
    </row>
    <row r="207" spans="1:18" x14ac:dyDescent="0.35">
      <c r="A207" s="8">
        <f>tbl_Metadata_Main[[#This Row],[Unique Identifier ]]</f>
        <v>202</v>
      </c>
      <c r="B207" s="124" t="str">
        <f>tbl_Metadata_Main[[#This Row],[Title ]]</f>
        <v>XTBC</v>
      </c>
      <c r="C207" s="56"/>
      <c r="D207" s="56"/>
      <c r="E207" s="57"/>
      <c r="F207" s="210"/>
      <c r="G207" s="56"/>
      <c r="H207" s="56"/>
      <c r="I207" s="56"/>
      <c r="J207" s="56"/>
      <c r="K207" s="56"/>
      <c r="L207" s="57"/>
      <c r="M207" s="56"/>
      <c r="N207" s="56"/>
      <c r="O207" s="56"/>
      <c r="P207" s="56"/>
      <c r="Q207" s="56"/>
      <c r="R207" s="56"/>
    </row>
    <row r="208" spans="1:18" x14ac:dyDescent="0.35">
      <c r="A208" s="8">
        <f>tbl_Metadata_Main[[#This Row],[Unique Identifier ]]</f>
        <v>203</v>
      </c>
      <c r="B208" s="124" t="str">
        <f>tbl_Metadata_Main[[#This Row],[Title ]]</f>
        <v>XTBC</v>
      </c>
      <c r="C208" s="56"/>
      <c r="D208" s="56"/>
      <c r="E208" s="57"/>
      <c r="F208" s="210"/>
      <c r="G208" s="56"/>
      <c r="H208" s="56"/>
      <c r="I208" s="56"/>
      <c r="J208" s="56"/>
      <c r="K208" s="56"/>
      <c r="L208" s="57"/>
      <c r="M208" s="56"/>
      <c r="N208" s="56"/>
      <c r="O208" s="56"/>
      <c r="P208" s="56"/>
      <c r="Q208" s="56"/>
      <c r="R208" s="56"/>
    </row>
    <row r="209" spans="1:18" x14ac:dyDescent="0.35">
      <c r="A209" s="8">
        <f>tbl_Metadata_Main[[#This Row],[Unique Identifier ]]</f>
        <v>204</v>
      </c>
      <c r="B209" s="124" t="str">
        <f>tbl_Metadata_Main[[#This Row],[Title ]]</f>
        <v>XTBC</v>
      </c>
      <c r="C209" s="56"/>
      <c r="D209" s="56"/>
      <c r="E209" s="57"/>
      <c r="F209" s="210"/>
      <c r="G209" s="56"/>
      <c r="H209" s="56"/>
      <c r="I209" s="56"/>
      <c r="J209" s="56"/>
      <c r="K209" s="56"/>
      <c r="L209" s="57"/>
      <c r="M209" s="56"/>
      <c r="N209" s="56"/>
      <c r="O209" s="56"/>
      <c r="P209" s="56"/>
      <c r="Q209" s="56"/>
      <c r="R209" s="56"/>
    </row>
    <row r="210" spans="1:18" x14ac:dyDescent="0.35">
      <c r="A210" s="8">
        <f>tbl_Metadata_Main[[#This Row],[Unique Identifier ]]</f>
        <v>205</v>
      </c>
      <c r="B210" s="124" t="str">
        <f>tbl_Metadata_Main[[#This Row],[Title ]]</f>
        <v>XTBC</v>
      </c>
      <c r="C210" s="56"/>
      <c r="D210" s="56"/>
      <c r="E210" s="57"/>
      <c r="F210" s="210"/>
      <c r="G210" s="56"/>
      <c r="H210" s="56"/>
      <c r="I210" s="56"/>
      <c r="J210" s="56"/>
      <c r="K210" s="56"/>
      <c r="L210" s="57"/>
      <c r="M210" s="56"/>
      <c r="N210" s="56"/>
      <c r="O210" s="56"/>
      <c r="P210" s="56"/>
      <c r="Q210" s="56"/>
      <c r="R210" s="56"/>
    </row>
    <row r="211" spans="1:18" x14ac:dyDescent="0.35">
      <c r="A211" s="8">
        <f>tbl_Metadata_Main[[#This Row],[Unique Identifier ]]</f>
        <v>206</v>
      </c>
      <c r="B211" s="124" t="str">
        <f>tbl_Metadata_Main[[#This Row],[Title ]]</f>
        <v>XTBC</v>
      </c>
      <c r="C211" s="56"/>
      <c r="D211" s="56"/>
      <c r="E211" s="57"/>
      <c r="F211" s="210"/>
      <c r="G211" s="56"/>
      <c r="H211" s="56"/>
      <c r="I211" s="56"/>
      <c r="J211" s="56"/>
      <c r="K211" s="56"/>
      <c r="L211" s="57"/>
      <c r="M211" s="56"/>
      <c r="N211" s="56"/>
      <c r="O211" s="56"/>
      <c r="P211" s="56"/>
      <c r="Q211" s="56"/>
      <c r="R211" s="56"/>
    </row>
    <row r="212" spans="1:18" x14ac:dyDescent="0.35">
      <c r="A212" s="8">
        <f>tbl_Metadata_Main[[#This Row],[Unique Identifier ]]</f>
        <v>207</v>
      </c>
      <c r="B212" s="124" t="str">
        <f>tbl_Metadata_Main[[#This Row],[Title ]]</f>
        <v>XTBC</v>
      </c>
      <c r="C212" s="56"/>
      <c r="D212" s="56"/>
      <c r="E212" s="57"/>
      <c r="F212" s="210"/>
      <c r="G212" s="56"/>
      <c r="H212" s="56"/>
      <c r="I212" s="56"/>
      <c r="J212" s="56"/>
      <c r="K212" s="56"/>
      <c r="L212" s="57"/>
      <c r="M212" s="56"/>
      <c r="N212" s="56"/>
      <c r="O212" s="56"/>
      <c r="P212" s="56"/>
      <c r="Q212" s="56"/>
      <c r="R212" s="56"/>
    </row>
    <row r="213" spans="1:18" x14ac:dyDescent="0.35">
      <c r="A213" s="8">
        <f>tbl_Metadata_Main[[#This Row],[Unique Identifier ]]</f>
        <v>208</v>
      </c>
      <c r="B213" s="124" t="str">
        <f>tbl_Metadata_Main[[#This Row],[Title ]]</f>
        <v>XTBC</v>
      </c>
      <c r="C213" s="56"/>
      <c r="D213" s="56"/>
      <c r="E213" s="57"/>
      <c r="F213" s="210"/>
      <c r="G213" s="56"/>
      <c r="H213" s="56"/>
      <c r="I213" s="56"/>
      <c r="J213" s="56"/>
      <c r="K213" s="56"/>
      <c r="L213" s="57"/>
      <c r="M213" s="56"/>
      <c r="N213" s="56"/>
      <c r="O213" s="56"/>
      <c r="P213" s="56"/>
      <c r="Q213" s="56"/>
      <c r="R213" s="56"/>
    </row>
    <row r="214" spans="1:18" x14ac:dyDescent="0.35">
      <c r="A214" s="8">
        <f>tbl_Metadata_Main[[#This Row],[Unique Identifier ]]</f>
        <v>209</v>
      </c>
      <c r="B214" s="124" t="str">
        <f>tbl_Metadata_Main[[#This Row],[Title ]]</f>
        <v>XTBC</v>
      </c>
      <c r="C214" s="56"/>
      <c r="D214" s="56"/>
      <c r="E214" s="57"/>
      <c r="F214" s="210"/>
      <c r="G214" s="56"/>
      <c r="H214" s="56"/>
      <c r="I214" s="56"/>
      <c r="J214" s="56"/>
      <c r="K214" s="56"/>
      <c r="L214" s="57"/>
      <c r="M214" s="56"/>
      <c r="N214" s="56"/>
      <c r="O214" s="56"/>
      <c r="P214" s="56"/>
      <c r="Q214" s="56"/>
      <c r="R214" s="56"/>
    </row>
    <row r="215" spans="1:18" x14ac:dyDescent="0.35">
      <c r="A215" s="8">
        <f>tbl_Metadata_Main[[#This Row],[Unique Identifier ]]</f>
        <v>210</v>
      </c>
      <c r="B215" s="124" t="str">
        <f>tbl_Metadata_Main[[#This Row],[Title ]]</f>
        <v>XTBC</v>
      </c>
      <c r="C215" s="56"/>
      <c r="D215" s="56"/>
      <c r="E215" s="57"/>
      <c r="F215" s="210"/>
      <c r="G215" s="56"/>
      <c r="H215" s="56"/>
      <c r="I215" s="56"/>
      <c r="J215" s="56"/>
      <c r="K215" s="56"/>
      <c r="L215" s="57"/>
      <c r="M215" s="56"/>
      <c r="N215" s="56"/>
      <c r="O215" s="56"/>
      <c r="P215" s="56"/>
      <c r="Q215" s="56"/>
      <c r="R215" s="56"/>
    </row>
    <row r="216" spans="1:18" x14ac:dyDescent="0.35">
      <c r="A216" s="8">
        <f>tbl_Metadata_Main[[#This Row],[Unique Identifier ]]</f>
        <v>211</v>
      </c>
      <c r="B216" s="124" t="str">
        <f>tbl_Metadata_Main[[#This Row],[Title ]]</f>
        <v>XTBC</v>
      </c>
      <c r="C216" s="56"/>
      <c r="D216" s="56"/>
      <c r="E216" s="57"/>
      <c r="F216" s="210"/>
      <c r="G216" s="56"/>
      <c r="H216" s="56"/>
      <c r="I216" s="56"/>
      <c r="J216" s="56"/>
      <c r="K216" s="56"/>
      <c r="L216" s="57"/>
      <c r="M216" s="56"/>
      <c r="N216" s="56"/>
      <c r="O216" s="56"/>
      <c r="P216" s="56"/>
      <c r="Q216" s="56"/>
      <c r="R216" s="56"/>
    </row>
    <row r="217" spans="1:18" x14ac:dyDescent="0.35">
      <c r="A217" s="8">
        <f>tbl_Metadata_Main[[#This Row],[Unique Identifier ]]</f>
        <v>212</v>
      </c>
      <c r="B217" s="124" t="str">
        <f>tbl_Metadata_Main[[#This Row],[Title ]]</f>
        <v>XTBC</v>
      </c>
      <c r="C217" s="56"/>
      <c r="D217" s="56"/>
      <c r="E217" s="57"/>
      <c r="F217" s="210"/>
      <c r="G217" s="56"/>
      <c r="H217" s="56"/>
      <c r="I217" s="56"/>
      <c r="J217" s="56"/>
      <c r="K217" s="56"/>
      <c r="L217" s="57"/>
      <c r="M217" s="56"/>
      <c r="N217" s="56"/>
      <c r="O217" s="56"/>
      <c r="P217" s="56"/>
      <c r="Q217" s="56"/>
      <c r="R217" s="56"/>
    </row>
    <row r="218" spans="1:18" x14ac:dyDescent="0.35">
      <c r="A218" s="8">
        <f>tbl_Metadata_Main[[#This Row],[Unique Identifier ]]</f>
        <v>213</v>
      </c>
      <c r="B218" s="124" t="str">
        <f>tbl_Metadata_Main[[#This Row],[Title ]]</f>
        <v>XTBC</v>
      </c>
      <c r="C218" s="56"/>
      <c r="D218" s="56"/>
      <c r="E218" s="57"/>
      <c r="F218" s="210"/>
      <c r="G218" s="56"/>
      <c r="H218" s="56"/>
      <c r="I218" s="56"/>
      <c r="J218" s="56"/>
      <c r="K218" s="56"/>
      <c r="L218" s="57"/>
      <c r="M218" s="56"/>
      <c r="N218" s="56"/>
      <c r="O218" s="56"/>
      <c r="P218" s="56"/>
      <c r="Q218" s="56"/>
      <c r="R218" s="56"/>
    </row>
    <row r="219" spans="1:18" x14ac:dyDescent="0.35">
      <c r="A219" s="8">
        <f>tbl_Metadata_Main[[#This Row],[Unique Identifier ]]</f>
        <v>214</v>
      </c>
      <c r="B219" s="124" t="str">
        <f>tbl_Metadata_Main[[#This Row],[Title ]]</f>
        <v>XTBC</v>
      </c>
      <c r="C219" s="56"/>
      <c r="D219" s="56"/>
      <c r="E219" s="57"/>
      <c r="F219" s="210"/>
      <c r="G219" s="56"/>
      <c r="H219" s="56"/>
      <c r="I219" s="56"/>
      <c r="J219" s="56"/>
      <c r="K219" s="56"/>
      <c r="L219" s="57"/>
      <c r="M219" s="56"/>
      <c r="N219" s="56"/>
      <c r="O219" s="56"/>
      <c r="P219" s="56"/>
      <c r="Q219" s="56"/>
      <c r="R219" s="56"/>
    </row>
    <row r="220" spans="1:18" x14ac:dyDescent="0.35">
      <c r="A220" s="8">
        <f>tbl_Metadata_Main[[#This Row],[Unique Identifier ]]</f>
        <v>215</v>
      </c>
      <c r="B220" s="124" t="str">
        <f>tbl_Metadata_Main[[#This Row],[Title ]]</f>
        <v>XTBC</v>
      </c>
      <c r="C220" s="56"/>
      <c r="D220" s="56"/>
      <c r="E220" s="57"/>
      <c r="F220" s="210"/>
      <c r="G220" s="56"/>
      <c r="H220" s="56"/>
      <c r="I220" s="56"/>
      <c r="J220" s="56"/>
      <c r="K220" s="56"/>
      <c r="L220" s="57"/>
      <c r="M220" s="56"/>
      <c r="N220" s="56"/>
      <c r="O220" s="56"/>
      <c r="P220" s="56"/>
      <c r="Q220" s="56"/>
      <c r="R220" s="56"/>
    </row>
    <row r="221" spans="1:18" x14ac:dyDescent="0.35">
      <c r="A221" s="8">
        <f>tbl_Metadata_Main[[#This Row],[Unique Identifier ]]</f>
        <v>216</v>
      </c>
      <c r="B221" s="124" t="str">
        <f>tbl_Metadata_Main[[#This Row],[Title ]]</f>
        <v>XTBC</v>
      </c>
      <c r="C221" s="56"/>
      <c r="D221" s="56"/>
      <c r="E221" s="57"/>
      <c r="F221" s="210"/>
      <c r="G221" s="56"/>
      <c r="H221" s="56"/>
      <c r="I221" s="56"/>
      <c r="J221" s="56"/>
      <c r="K221" s="56"/>
      <c r="L221" s="57"/>
      <c r="M221" s="56"/>
      <c r="N221" s="56"/>
      <c r="O221" s="56"/>
      <c r="P221" s="56"/>
      <c r="Q221" s="56"/>
      <c r="R221" s="56"/>
    </row>
    <row r="222" spans="1:18" x14ac:dyDescent="0.35">
      <c r="A222" s="8">
        <f>tbl_Metadata_Main[[#This Row],[Unique Identifier ]]</f>
        <v>217</v>
      </c>
      <c r="B222" s="124" t="str">
        <f>tbl_Metadata_Main[[#This Row],[Title ]]</f>
        <v>XTBC</v>
      </c>
      <c r="C222" s="56"/>
      <c r="D222" s="56"/>
      <c r="E222" s="57"/>
      <c r="F222" s="210"/>
      <c r="G222" s="56"/>
      <c r="H222" s="56"/>
      <c r="I222" s="56"/>
      <c r="J222" s="56"/>
      <c r="K222" s="56"/>
      <c r="L222" s="57"/>
      <c r="M222" s="56"/>
      <c r="N222" s="56"/>
      <c r="O222" s="56"/>
      <c r="P222" s="56"/>
      <c r="Q222" s="56"/>
      <c r="R222" s="56"/>
    </row>
    <row r="223" spans="1:18" x14ac:dyDescent="0.35">
      <c r="A223" s="8">
        <f>tbl_Metadata_Main[[#This Row],[Unique Identifier ]]</f>
        <v>218</v>
      </c>
      <c r="B223" s="124" t="str">
        <f>tbl_Metadata_Main[[#This Row],[Title ]]</f>
        <v>XTBC</v>
      </c>
      <c r="C223" s="56"/>
      <c r="D223" s="56"/>
      <c r="E223" s="57"/>
      <c r="F223" s="210"/>
      <c r="G223" s="56"/>
      <c r="H223" s="56"/>
      <c r="I223" s="56"/>
      <c r="J223" s="56"/>
      <c r="K223" s="56"/>
      <c r="L223" s="63"/>
      <c r="M223" s="56"/>
      <c r="N223" s="56"/>
      <c r="O223" s="56"/>
      <c r="P223" s="56"/>
      <c r="Q223" s="56"/>
      <c r="R223" s="56"/>
    </row>
    <row r="224" spans="1:18" x14ac:dyDescent="0.35">
      <c r="A224" s="8">
        <f>tbl_Metadata_Main[[#This Row],[Unique Identifier ]]</f>
        <v>219</v>
      </c>
      <c r="B224" s="124" t="str">
        <f>tbl_Metadata_Main[[#This Row],[Title ]]</f>
        <v>XTBC</v>
      </c>
      <c r="C224" s="56"/>
      <c r="D224" s="56"/>
      <c r="E224" s="57"/>
      <c r="F224" s="210"/>
      <c r="G224" s="56"/>
      <c r="H224" s="56"/>
      <c r="I224" s="56"/>
      <c r="J224" s="56"/>
      <c r="K224" s="56"/>
      <c r="L224" s="57"/>
      <c r="M224" s="56"/>
      <c r="N224" s="56"/>
      <c r="O224" s="56"/>
      <c r="P224" s="56"/>
      <c r="Q224" s="56"/>
      <c r="R224" s="56"/>
    </row>
    <row r="225" spans="1:18" x14ac:dyDescent="0.35">
      <c r="A225" s="8">
        <f>tbl_Metadata_Main[[#This Row],[Unique Identifier ]]</f>
        <v>220</v>
      </c>
      <c r="B225" s="124" t="str">
        <f>tbl_Metadata_Main[[#This Row],[Title ]]</f>
        <v>XTBC</v>
      </c>
      <c r="C225" s="56"/>
      <c r="D225" s="56"/>
      <c r="E225" s="57"/>
      <c r="F225" s="210"/>
      <c r="G225" s="56"/>
      <c r="H225" s="56"/>
      <c r="I225" s="56"/>
      <c r="J225" s="56"/>
      <c r="K225" s="56"/>
      <c r="L225" s="57"/>
      <c r="M225" s="56"/>
      <c r="N225" s="56"/>
      <c r="O225" s="56"/>
      <c r="P225" s="56"/>
      <c r="Q225" s="56"/>
      <c r="R225" s="56"/>
    </row>
    <row r="226" spans="1:18" x14ac:dyDescent="0.35">
      <c r="A226" s="8">
        <f>tbl_Metadata_Main[[#This Row],[Unique Identifier ]]</f>
        <v>221</v>
      </c>
      <c r="B226" s="124" t="str">
        <f>tbl_Metadata_Main[[#This Row],[Title ]]</f>
        <v>XTBC</v>
      </c>
      <c r="C226" s="56"/>
      <c r="D226" s="56"/>
      <c r="E226" s="57"/>
      <c r="F226" s="210"/>
      <c r="G226" s="56"/>
      <c r="H226" s="56"/>
      <c r="I226" s="56"/>
      <c r="J226" s="56"/>
      <c r="K226" s="56"/>
      <c r="L226" s="57"/>
      <c r="M226" s="56"/>
      <c r="N226" s="56"/>
      <c r="O226" s="56"/>
      <c r="P226" s="56"/>
      <c r="Q226" s="56"/>
      <c r="R226" s="56"/>
    </row>
    <row r="227" spans="1:18" x14ac:dyDescent="0.35">
      <c r="A227" s="8">
        <f>tbl_Metadata_Main[[#This Row],[Unique Identifier ]]</f>
        <v>222</v>
      </c>
      <c r="B227" s="124" t="str">
        <f>tbl_Metadata_Main[[#This Row],[Title ]]</f>
        <v>XTBC</v>
      </c>
      <c r="C227" s="56"/>
      <c r="D227" s="56"/>
      <c r="E227" s="57"/>
      <c r="F227" s="210"/>
      <c r="G227" s="56"/>
      <c r="H227" s="56"/>
      <c r="I227" s="56"/>
      <c r="J227" s="56"/>
      <c r="K227" s="56"/>
      <c r="L227" s="57"/>
      <c r="M227" s="56"/>
      <c r="N227" s="56"/>
      <c r="O227" s="56"/>
      <c r="P227" s="56"/>
      <c r="Q227" s="56"/>
      <c r="R227" s="56"/>
    </row>
    <row r="228" spans="1:18" x14ac:dyDescent="0.35">
      <c r="A228" s="8">
        <f>tbl_Metadata_Main[[#This Row],[Unique Identifier ]]</f>
        <v>223</v>
      </c>
      <c r="B228" s="124" t="str">
        <f>tbl_Metadata_Main[[#This Row],[Title ]]</f>
        <v>XTBC</v>
      </c>
      <c r="C228" s="56"/>
      <c r="D228" s="56"/>
      <c r="E228" s="57"/>
      <c r="F228" s="210"/>
      <c r="G228" s="56"/>
      <c r="H228" s="56"/>
      <c r="I228" s="56"/>
      <c r="J228" s="56"/>
      <c r="K228" s="56"/>
      <c r="L228" s="57"/>
      <c r="M228" s="56"/>
      <c r="N228" s="56"/>
      <c r="O228" s="56"/>
      <c r="P228" s="56"/>
      <c r="Q228" s="56"/>
      <c r="R228" s="56"/>
    </row>
    <row r="229" spans="1:18" x14ac:dyDescent="0.35">
      <c r="A229" s="8">
        <f>tbl_Metadata_Main[[#This Row],[Unique Identifier ]]</f>
        <v>224</v>
      </c>
      <c r="B229" s="124" t="str">
        <f>tbl_Metadata_Main[[#This Row],[Title ]]</f>
        <v>XTBC</v>
      </c>
      <c r="C229" s="56"/>
      <c r="D229" s="56"/>
      <c r="E229" s="57"/>
      <c r="F229" s="210"/>
      <c r="G229" s="56"/>
      <c r="H229" s="56"/>
      <c r="I229" s="56"/>
      <c r="J229" s="56"/>
      <c r="K229" s="56"/>
      <c r="L229" s="57"/>
      <c r="M229" s="56"/>
      <c r="N229" s="56"/>
      <c r="O229" s="56"/>
      <c r="P229" s="56"/>
      <c r="Q229" s="56"/>
      <c r="R229" s="56"/>
    </row>
    <row r="230" spans="1:18" x14ac:dyDescent="0.35">
      <c r="A230" s="8">
        <f>tbl_Metadata_Main[[#This Row],[Unique Identifier ]]</f>
        <v>225</v>
      </c>
      <c r="B230" s="124" t="str">
        <f>tbl_Metadata_Main[[#This Row],[Title ]]</f>
        <v>XTBC</v>
      </c>
      <c r="C230" s="56"/>
      <c r="D230" s="56"/>
      <c r="E230" s="57"/>
      <c r="F230" s="210"/>
      <c r="G230" s="56"/>
      <c r="H230" s="56"/>
      <c r="I230" s="56"/>
      <c r="J230" s="56"/>
      <c r="K230" s="56"/>
      <c r="L230" s="57"/>
      <c r="M230" s="56"/>
      <c r="N230" s="56"/>
      <c r="O230" s="56"/>
      <c r="P230" s="56"/>
      <c r="Q230" s="56"/>
      <c r="R230" s="56"/>
    </row>
    <row r="231" spans="1:18" x14ac:dyDescent="0.35">
      <c r="A231" s="8">
        <f>tbl_Metadata_Main[[#This Row],[Unique Identifier ]]</f>
        <v>226</v>
      </c>
      <c r="B231" s="124" t="str">
        <f>tbl_Metadata_Main[[#This Row],[Title ]]</f>
        <v>XTBC</v>
      </c>
      <c r="C231" s="56"/>
      <c r="D231" s="56"/>
      <c r="E231" s="57"/>
      <c r="F231" s="210"/>
      <c r="G231" s="56"/>
      <c r="H231" s="56"/>
      <c r="I231" s="56"/>
      <c r="J231" s="56"/>
      <c r="K231" s="56"/>
      <c r="L231" s="57"/>
      <c r="M231" s="56"/>
      <c r="N231" s="56"/>
      <c r="O231" s="56"/>
      <c r="P231" s="56"/>
      <c r="Q231" s="56"/>
      <c r="R231" s="56"/>
    </row>
    <row r="232" spans="1:18" x14ac:dyDescent="0.35">
      <c r="A232" s="8">
        <f>tbl_Metadata_Main[[#This Row],[Unique Identifier ]]</f>
        <v>227</v>
      </c>
      <c r="B232" s="124" t="str">
        <f>tbl_Metadata_Main[[#This Row],[Title ]]</f>
        <v>XTBC</v>
      </c>
      <c r="C232" s="56"/>
      <c r="D232" s="56"/>
      <c r="E232" s="57"/>
      <c r="F232" s="210"/>
      <c r="G232" s="56"/>
      <c r="H232" s="56"/>
      <c r="I232" s="56"/>
      <c r="J232" s="56"/>
      <c r="K232" s="56"/>
      <c r="L232" s="57"/>
      <c r="M232" s="56"/>
      <c r="N232" s="56"/>
      <c r="O232" s="56"/>
      <c r="P232" s="56"/>
      <c r="Q232" s="56"/>
      <c r="R232" s="56"/>
    </row>
    <row r="233" spans="1:18" x14ac:dyDescent="0.35">
      <c r="A233" s="8">
        <f>tbl_Metadata_Main[[#This Row],[Unique Identifier ]]</f>
        <v>228</v>
      </c>
      <c r="B233" s="124" t="str">
        <f>tbl_Metadata_Main[[#This Row],[Title ]]</f>
        <v>XTBC</v>
      </c>
      <c r="C233" s="56"/>
      <c r="D233" s="56"/>
      <c r="E233" s="57"/>
      <c r="F233" s="210"/>
      <c r="G233" s="56"/>
      <c r="H233" s="56"/>
      <c r="I233" s="56"/>
      <c r="J233" s="56"/>
      <c r="K233" s="56"/>
      <c r="L233" s="57"/>
      <c r="M233" s="56"/>
      <c r="N233" s="56"/>
      <c r="O233" s="56"/>
      <c r="P233" s="56"/>
      <c r="Q233" s="56"/>
      <c r="R233" s="56"/>
    </row>
    <row r="234" spans="1:18" x14ac:dyDescent="0.35">
      <c r="A234" s="8">
        <f>tbl_Metadata_Main[[#This Row],[Unique Identifier ]]</f>
        <v>229</v>
      </c>
      <c r="B234" s="124" t="str">
        <f>tbl_Metadata_Main[[#This Row],[Title ]]</f>
        <v>XTBC</v>
      </c>
      <c r="C234" s="56"/>
      <c r="D234" s="56"/>
      <c r="E234" s="57"/>
      <c r="F234" s="210"/>
      <c r="G234" s="56"/>
      <c r="H234" s="56"/>
      <c r="I234" s="56"/>
      <c r="J234" s="56"/>
      <c r="K234" s="56"/>
      <c r="L234" s="57"/>
      <c r="M234" s="56"/>
      <c r="N234" s="56"/>
      <c r="O234" s="56"/>
      <c r="P234" s="56"/>
      <c r="Q234" s="56"/>
      <c r="R234" s="56"/>
    </row>
    <row r="235" spans="1:18" x14ac:dyDescent="0.35">
      <c r="A235" s="8">
        <f>tbl_Metadata_Main[[#This Row],[Unique Identifier ]]</f>
        <v>230</v>
      </c>
      <c r="B235" s="124" t="str">
        <f>tbl_Metadata_Main[[#This Row],[Title ]]</f>
        <v>XTBC</v>
      </c>
      <c r="C235" s="56"/>
      <c r="D235" s="56"/>
      <c r="E235" s="57"/>
      <c r="F235" s="210"/>
      <c r="G235" s="56"/>
      <c r="H235" s="56"/>
      <c r="I235" s="56"/>
      <c r="J235" s="56"/>
      <c r="K235" s="56"/>
      <c r="L235" s="57"/>
      <c r="M235" s="56"/>
      <c r="N235" s="56"/>
      <c r="O235" s="56"/>
      <c r="P235" s="56"/>
      <c r="Q235" s="56"/>
      <c r="R235" s="56"/>
    </row>
    <row r="236" spans="1:18" x14ac:dyDescent="0.35">
      <c r="A236" s="8">
        <f>tbl_Metadata_Main[[#This Row],[Unique Identifier ]]</f>
        <v>231</v>
      </c>
      <c r="B236" s="124" t="str">
        <f>tbl_Metadata_Main[[#This Row],[Title ]]</f>
        <v>XTBC</v>
      </c>
      <c r="C236" s="56"/>
      <c r="D236" s="56"/>
      <c r="E236" s="57"/>
      <c r="F236" s="210"/>
      <c r="G236" s="56"/>
      <c r="H236" s="56"/>
      <c r="I236" s="56"/>
      <c r="J236" s="56"/>
      <c r="K236" s="56"/>
      <c r="L236" s="57"/>
      <c r="M236" s="56"/>
      <c r="N236" s="56"/>
      <c r="O236" s="56"/>
      <c r="P236" s="56"/>
      <c r="Q236" s="56"/>
      <c r="R236" s="56"/>
    </row>
    <row r="237" spans="1:18" x14ac:dyDescent="0.35">
      <c r="A237" s="8">
        <f>tbl_Metadata_Main[[#This Row],[Unique Identifier ]]</f>
        <v>232</v>
      </c>
      <c r="B237" s="124" t="str">
        <f>tbl_Metadata_Main[[#This Row],[Title ]]</f>
        <v>XTBC</v>
      </c>
      <c r="C237" s="56"/>
      <c r="D237" s="56"/>
      <c r="E237" s="57"/>
      <c r="F237" s="210"/>
      <c r="G237" s="56"/>
      <c r="H237" s="56"/>
      <c r="I237" s="56"/>
      <c r="J237" s="56"/>
      <c r="K237" s="56"/>
      <c r="L237" s="57"/>
      <c r="M237" s="56"/>
      <c r="N237" s="56"/>
      <c r="O237" s="56"/>
      <c r="P237" s="56"/>
      <c r="Q237" s="56"/>
      <c r="R237" s="56"/>
    </row>
    <row r="238" spans="1:18" x14ac:dyDescent="0.35">
      <c r="A238" s="8">
        <f>tbl_Metadata_Main[[#This Row],[Unique Identifier ]]</f>
        <v>233</v>
      </c>
      <c r="B238" s="124" t="str">
        <f>tbl_Metadata_Main[[#This Row],[Title ]]</f>
        <v>XTBC</v>
      </c>
      <c r="C238" s="56"/>
      <c r="D238" s="56"/>
      <c r="E238" s="57"/>
      <c r="F238" s="210"/>
      <c r="G238" s="56"/>
      <c r="H238" s="56"/>
      <c r="I238" s="56"/>
      <c r="J238" s="56"/>
      <c r="K238" s="56"/>
      <c r="L238" s="57"/>
      <c r="M238" s="56"/>
      <c r="N238" s="56"/>
      <c r="O238" s="56"/>
      <c r="P238" s="56"/>
      <c r="Q238" s="56"/>
      <c r="R238" s="56"/>
    </row>
    <row r="239" spans="1:18" x14ac:dyDescent="0.35">
      <c r="A239" s="8">
        <f>tbl_Metadata_Main[[#This Row],[Unique Identifier ]]</f>
        <v>234</v>
      </c>
      <c r="B239" s="124" t="str">
        <f>tbl_Metadata_Main[[#This Row],[Title ]]</f>
        <v>XTBC</v>
      </c>
      <c r="C239" s="56"/>
      <c r="D239" s="56"/>
      <c r="E239" s="57"/>
      <c r="F239" s="210"/>
      <c r="G239" s="56"/>
      <c r="H239" s="56"/>
      <c r="I239" s="56"/>
      <c r="J239" s="56"/>
      <c r="K239" s="56"/>
      <c r="L239" s="57"/>
      <c r="M239" s="56"/>
      <c r="N239" s="56"/>
      <c r="O239" s="56"/>
      <c r="P239" s="56"/>
      <c r="Q239" s="56"/>
      <c r="R239" s="56"/>
    </row>
    <row r="240" spans="1:18" x14ac:dyDescent="0.35">
      <c r="A240" s="8">
        <f>tbl_Metadata_Main[[#This Row],[Unique Identifier ]]</f>
        <v>235</v>
      </c>
      <c r="B240" s="124" t="str">
        <f>tbl_Metadata_Main[[#This Row],[Title ]]</f>
        <v>XTBC</v>
      </c>
      <c r="C240" s="56"/>
      <c r="D240" s="56"/>
      <c r="E240" s="57"/>
      <c r="F240" s="210"/>
      <c r="G240" s="56"/>
      <c r="H240" s="56"/>
      <c r="I240" s="56"/>
      <c r="J240" s="56"/>
      <c r="K240" s="56"/>
      <c r="L240" s="57"/>
      <c r="M240" s="56"/>
      <c r="N240" s="56"/>
      <c r="O240" s="56"/>
      <c r="P240" s="56"/>
      <c r="Q240" s="56"/>
      <c r="R240" s="56"/>
    </row>
    <row r="241" spans="1:18" x14ac:dyDescent="0.35">
      <c r="A241" s="8">
        <f>tbl_Metadata_Main[[#This Row],[Unique Identifier ]]</f>
        <v>236</v>
      </c>
      <c r="B241" s="124" t="str">
        <f>tbl_Metadata_Main[[#This Row],[Title ]]</f>
        <v>XTBC</v>
      </c>
      <c r="C241" s="56"/>
      <c r="D241" s="56"/>
      <c r="E241" s="57"/>
      <c r="F241" s="210"/>
      <c r="G241" s="56"/>
      <c r="H241" s="56"/>
      <c r="I241" s="56"/>
      <c r="J241" s="56"/>
      <c r="K241" s="56"/>
      <c r="L241" s="57"/>
      <c r="M241" s="56"/>
      <c r="N241" s="56"/>
      <c r="O241" s="56"/>
      <c r="P241" s="56"/>
      <c r="Q241" s="56"/>
      <c r="R241" s="56"/>
    </row>
    <row r="242" spans="1:18" x14ac:dyDescent="0.35">
      <c r="A242" s="8">
        <f>tbl_Metadata_Main[[#This Row],[Unique Identifier ]]</f>
        <v>237</v>
      </c>
      <c r="B242" s="124" t="str">
        <f>tbl_Metadata_Main[[#This Row],[Title ]]</f>
        <v>XTBC</v>
      </c>
      <c r="C242" s="56"/>
      <c r="D242" s="56"/>
      <c r="E242" s="57"/>
      <c r="F242" s="210"/>
      <c r="G242" s="56"/>
      <c r="H242" s="56"/>
      <c r="I242" s="56"/>
      <c r="J242" s="56"/>
      <c r="K242" s="56"/>
      <c r="L242" s="57"/>
      <c r="M242" s="56"/>
      <c r="N242" s="56"/>
      <c r="O242" s="56"/>
      <c r="P242" s="56"/>
      <c r="Q242" s="56"/>
      <c r="R242" s="56"/>
    </row>
    <row r="243" spans="1:18" x14ac:dyDescent="0.35">
      <c r="A243" s="8">
        <f>tbl_Metadata_Main[[#This Row],[Unique Identifier ]]</f>
        <v>238</v>
      </c>
      <c r="B243" s="124" t="str">
        <f>tbl_Metadata_Main[[#This Row],[Title ]]</f>
        <v>XTBC</v>
      </c>
      <c r="C243" s="56"/>
      <c r="D243" s="56"/>
      <c r="E243" s="57"/>
      <c r="F243" s="210"/>
      <c r="G243" s="56"/>
      <c r="H243" s="56"/>
      <c r="I243" s="56"/>
      <c r="J243" s="56"/>
      <c r="K243" s="56"/>
      <c r="L243" s="57"/>
      <c r="M243" s="56"/>
      <c r="N243" s="56"/>
      <c r="O243" s="56"/>
      <c r="P243" s="56"/>
      <c r="Q243" s="56"/>
      <c r="R243" s="56"/>
    </row>
    <row r="244" spans="1:18" x14ac:dyDescent="0.35">
      <c r="A244" s="8">
        <f>tbl_Metadata_Main[[#This Row],[Unique Identifier ]]</f>
        <v>239</v>
      </c>
      <c r="B244" s="124" t="str">
        <f>tbl_Metadata_Main[[#This Row],[Title ]]</f>
        <v>XTBC</v>
      </c>
      <c r="C244" s="56"/>
      <c r="D244" s="56"/>
      <c r="E244" s="57"/>
      <c r="F244" s="210"/>
      <c r="G244" s="56"/>
      <c r="H244" s="56"/>
      <c r="I244" s="56"/>
      <c r="J244" s="56"/>
      <c r="K244" s="56"/>
      <c r="L244" s="57"/>
      <c r="M244" s="56"/>
      <c r="N244" s="56"/>
      <c r="O244" s="56"/>
      <c r="P244" s="56"/>
      <c r="Q244" s="56"/>
      <c r="R244" s="56"/>
    </row>
    <row r="245" spans="1:18" x14ac:dyDescent="0.35">
      <c r="A245" s="8">
        <f>tbl_Metadata_Main[[#This Row],[Unique Identifier ]]</f>
        <v>240</v>
      </c>
      <c r="B245" s="124" t="str">
        <f>tbl_Metadata_Main[[#This Row],[Title ]]</f>
        <v>XTBC</v>
      </c>
      <c r="C245" s="56"/>
      <c r="D245" s="56"/>
      <c r="E245" s="57"/>
      <c r="F245" s="210"/>
      <c r="G245" s="56"/>
      <c r="H245" s="56"/>
      <c r="I245" s="56"/>
      <c r="J245" s="56"/>
      <c r="K245" s="56"/>
      <c r="L245" s="57"/>
      <c r="M245" s="56"/>
      <c r="N245" s="56"/>
      <c r="O245" s="56"/>
      <c r="P245" s="56"/>
      <c r="Q245" s="56"/>
      <c r="R245" s="56"/>
    </row>
    <row r="246" spans="1:18" x14ac:dyDescent="0.35">
      <c r="A246" s="8">
        <f>tbl_Metadata_Main[[#This Row],[Unique Identifier ]]</f>
        <v>241</v>
      </c>
      <c r="B246" s="124" t="str">
        <f>tbl_Metadata_Main[[#This Row],[Title ]]</f>
        <v>XTBC</v>
      </c>
      <c r="C246" s="56"/>
      <c r="D246" s="56"/>
      <c r="E246" s="57"/>
      <c r="F246" s="210"/>
      <c r="G246" s="56"/>
      <c r="H246" s="56"/>
      <c r="I246" s="56"/>
      <c r="J246" s="56"/>
      <c r="K246" s="56"/>
      <c r="L246" s="57"/>
      <c r="M246" s="56"/>
      <c r="N246" s="56"/>
      <c r="O246" s="56"/>
      <c r="P246" s="56"/>
      <c r="Q246" s="56"/>
      <c r="R246" s="56"/>
    </row>
    <row r="247" spans="1:18" x14ac:dyDescent="0.35">
      <c r="A247" s="8">
        <f>tbl_Metadata_Main[[#This Row],[Unique Identifier ]]</f>
        <v>242</v>
      </c>
      <c r="B247" s="124" t="str">
        <f>tbl_Metadata_Main[[#This Row],[Title ]]</f>
        <v>XTBC</v>
      </c>
      <c r="C247" s="56"/>
      <c r="D247" s="56"/>
      <c r="E247" s="57"/>
      <c r="F247" s="210"/>
      <c r="G247" s="56"/>
      <c r="H247" s="56"/>
      <c r="I247" s="56"/>
      <c r="J247" s="56"/>
      <c r="K247" s="56"/>
      <c r="L247" s="57"/>
      <c r="M247" s="56"/>
      <c r="N247" s="56"/>
      <c r="O247" s="56"/>
      <c r="P247" s="56"/>
      <c r="Q247" s="56"/>
      <c r="R247" s="56"/>
    </row>
    <row r="248" spans="1:18" x14ac:dyDescent="0.35">
      <c r="A248" s="8">
        <f>tbl_Metadata_Main[[#This Row],[Unique Identifier ]]</f>
        <v>243</v>
      </c>
      <c r="B248" s="124" t="str">
        <f>tbl_Metadata_Main[[#This Row],[Title ]]</f>
        <v>XTBC</v>
      </c>
      <c r="C248" s="56"/>
      <c r="D248" s="56"/>
      <c r="E248" s="57"/>
      <c r="F248" s="210"/>
      <c r="G248" s="56"/>
      <c r="H248" s="56"/>
      <c r="I248" s="56"/>
      <c r="J248" s="56"/>
      <c r="K248" s="56"/>
      <c r="L248" s="57"/>
      <c r="M248" s="56"/>
      <c r="N248" s="56"/>
      <c r="O248" s="56"/>
      <c r="P248" s="56"/>
      <c r="Q248" s="56"/>
      <c r="R248" s="56"/>
    </row>
    <row r="249" spans="1:18" x14ac:dyDescent="0.35">
      <c r="A249" s="8">
        <f>tbl_Metadata_Main[[#This Row],[Unique Identifier ]]</f>
        <v>244</v>
      </c>
      <c r="B249" s="124" t="str">
        <f>tbl_Metadata_Main[[#This Row],[Title ]]</f>
        <v>XTBC</v>
      </c>
      <c r="C249" s="56"/>
      <c r="D249" s="56"/>
      <c r="E249" s="57"/>
      <c r="F249" s="210"/>
      <c r="G249" s="56"/>
      <c r="H249" s="56"/>
      <c r="I249" s="56"/>
      <c r="J249" s="56"/>
      <c r="K249" s="56"/>
      <c r="L249" s="57"/>
      <c r="M249" s="56"/>
      <c r="N249" s="56"/>
      <c r="O249" s="56"/>
      <c r="P249" s="56"/>
      <c r="Q249" s="56"/>
      <c r="R249" s="56"/>
    </row>
    <row r="250" spans="1:18" x14ac:dyDescent="0.35">
      <c r="A250" s="8">
        <f>tbl_Metadata_Main[[#This Row],[Unique Identifier ]]</f>
        <v>245</v>
      </c>
      <c r="B250" s="124" t="str">
        <f>tbl_Metadata_Main[[#This Row],[Title ]]</f>
        <v>XTBC</v>
      </c>
      <c r="C250" s="56"/>
      <c r="D250" s="56"/>
      <c r="E250" s="57"/>
      <c r="F250" s="210"/>
      <c r="G250" s="56"/>
      <c r="H250" s="56"/>
      <c r="I250" s="56"/>
      <c r="J250" s="56"/>
      <c r="K250" s="56"/>
      <c r="L250" s="57"/>
      <c r="M250" s="56"/>
      <c r="N250" s="56"/>
      <c r="O250" s="56"/>
      <c r="P250" s="56"/>
      <c r="Q250" s="56"/>
      <c r="R250" s="56"/>
    </row>
    <row r="251" spans="1:18" x14ac:dyDescent="0.35">
      <c r="A251" s="8">
        <f>tbl_Metadata_Main[[#This Row],[Unique Identifier ]]</f>
        <v>246</v>
      </c>
      <c r="B251" s="124" t="str">
        <f>tbl_Metadata_Main[[#This Row],[Title ]]</f>
        <v>XTBC</v>
      </c>
      <c r="C251" s="56"/>
      <c r="D251" s="56"/>
      <c r="E251" s="57"/>
      <c r="F251" s="210"/>
      <c r="G251" s="56"/>
      <c r="H251" s="56"/>
      <c r="I251" s="56"/>
      <c r="J251" s="56"/>
      <c r="K251" s="56"/>
      <c r="L251" s="57"/>
      <c r="M251" s="56"/>
      <c r="N251" s="56"/>
      <c r="O251" s="56"/>
      <c r="P251" s="56"/>
      <c r="Q251" s="56"/>
      <c r="R251" s="56"/>
    </row>
    <row r="252" spans="1:18" x14ac:dyDescent="0.35">
      <c r="A252" s="8">
        <f>tbl_Metadata_Main[[#This Row],[Unique Identifier ]]</f>
        <v>247</v>
      </c>
      <c r="B252" s="124" t="str">
        <f>tbl_Metadata_Main[[#This Row],[Title ]]</f>
        <v>XTBC</v>
      </c>
      <c r="C252" s="56"/>
      <c r="D252" s="56"/>
      <c r="E252" s="57"/>
      <c r="F252" s="210"/>
      <c r="G252" s="56"/>
      <c r="H252" s="56"/>
      <c r="I252" s="56"/>
      <c r="J252" s="56"/>
      <c r="K252" s="56"/>
      <c r="L252" s="57"/>
      <c r="M252" s="56"/>
      <c r="N252" s="56"/>
      <c r="O252" s="56"/>
      <c r="P252" s="56"/>
      <c r="Q252" s="56"/>
      <c r="R252" s="56"/>
    </row>
    <row r="253" spans="1:18" x14ac:dyDescent="0.35">
      <c r="A253" s="8">
        <f>tbl_Metadata_Main[[#This Row],[Unique Identifier ]]</f>
        <v>248</v>
      </c>
      <c r="B253" s="124" t="str">
        <f>tbl_Metadata_Main[[#This Row],[Title ]]</f>
        <v>XTBC</v>
      </c>
      <c r="C253" s="56"/>
      <c r="D253" s="56"/>
      <c r="E253" s="57"/>
      <c r="F253" s="210"/>
      <c r="G253" s="56"/>
      <c r="H253" s="56"/>
      <c r="I253" s="56"/>
      <c r="J253" s="56"/>
      <c r="K253" s="56"/>
      <c r="L253" s="57"/>
      <c r="M253" s="56"/>
      <c r="N253" s="56"/>
      <c r="O253" s="56"/>
      <c r="P253" s="56"/>
      <c r="Q253" s="56"/>
      <c r="R253" s="56"/>
    </row>
  </sheetData>
  <sheetProtection selectLockedCells="1"/>
  <dataValidations count="24">
    <dataValidation allowBlank="1" showInputMessage="1" showErrorMessage="1" prompt="Spatial characteristics of the resource.  Area of coverage (e.g. &quot;Anguilla&quot; or &quot;Sandy Ground&quot; or &quot;Caribbean&quot; are suggested types" sqref="C3" xr:uid="{3D964CFF-2A24-4EA5-B5DA-7E5729236D74}"/>
    <dataValidation allowBlank="1" showInputMessage="1" showErrorMessage="1" prompt="method used to spatially represent geographic information " sqref="D3" xr:uid="{3D225908-91E2-4D72-AED0-FD77A58796F0}"/>
    <dataValidation allowBlank="1" showInputMessage="1" showErrorMessage="1" prompt="Scale - number below the line in vulgar fraction.  _x000a_E.g. if scale is 1:25 000 - type 25000" sqref="E3" xr:uid="{AF0856DC-73F6-43B8-B5AE-47ACA3EF7C9E}"/>
    <dataValidation allowBlank="1" showInputMessage="1" showErrorMessage="1" prompt="spatial resolution expressed as a scale factor, a distance  ,and angle or level of detail.  Generally only for GRID based (raster) data." sqref="F3" xr:uid="{842DD508-6716-4540-96B9-D9F5555A91C4}"/>
    <dataValidation allowBlank="1" showInputMessage="1" showErrorMessage="1" prompt="westernmost coordinate in decimal degrees.  E.g. Blowing point is at  -63.09318754780581  - that is just more than 63 degrees west.  Use https://www.rapidtables.com/convert/number/degrees-to-degrees-minutes-seconds.html to convert. " sqref="G3" xr:uid="{5340BCF2-99BD-4584-883E-3908062A33A5}"/>
    <dataValidation allowBlank="1" showInputMessage="1" showErrorMessage="1" prompt="easternmost coordinate in decimal degrees.  E.g. Blowing point is at  -63.09318754780581  - that is just more than 63 degrees west.  Use https://www.rapidtables.com/convert/number/degrees-to-degrees-minutes-seconds.html to convert. " sqref="H3" xr:uid="{4E13891C-CDE1-4A83-A076-18FB9502965A}"/>
    <dataValidation allowBlank="1" showInputMessage="1" showErrorMessage="1" prompt="northernmost coordinate in decimal degrees.  E.g. Blowing point is at  18.17 degrees north,   - that is just more than 18 degrees 10 minutes north.  Use https://www.rapidtables.com/convert/number/degrees-to-degrees-minutes-seconds.html to convert. " sqref="I3" xr:uid="{B2955E4F-211C-47DA-9312-EAC992C3603F}"/>
    <dataValidation allowBlank="1" showInputMessage="1" showErrorMessage="1" prompt="southernmost coordinate in decimal degrees.  E.g. Blowing point is at  18.17 degrees north,   - that is just more than 18 degrees 10 minutes north.  Use https://www.rapidtables.com/convert/number/degrees-to-degrees-minutes-seconds.html to convert. " sqref="J3" xr:uid="{FC6DE061-24C8-4F94-9FA6-DB60254271AA}"/>
    <dataValidation allowBlank="1" showInputMessage="1" showErrorMessage="1" prompt="if bounding box coordinates not submitted, set of points defining bounding box using Decimal Degrees.  Format:_x000a_xx.xxxx yy.yyyy,_x000a_xx.xxxx yy.yyyy,_x000a_..." sqref="K3" xr:uid="{D86610F9-6BE9-493B-9F03-BAFE1C1C25F6}"/>
    <dataValidation allowBlank="1" showInputMessage="1" showErrorMessage="1" prompt="number of independent grid-spatial temporal axes_x000a_e.g._x000a_2  -  flat mapping or 2 dimensional model_x000a_3 - 3 dimensional spatial model_x000a_4 - 3 dimensional spatial model with temporal elements" sqref="L3" xr:uid="{D6298020-1CEA-402B-94AC-A2F9EA4B94C7}"/>
    <dataValidation allowBlank="1" showInputMessage="1" showErrorMessage="1" prompt="indication whether geographic transformation parameters exist" sqref="M3" xr:uid="{8C266A51-B3AA-4DD6-ADAD-6B908A169D22}"/>
    <dataValidation allowBlank="1" showInputMessage="1" showErrorMessage="1" prompt="accuracy points available" sqref="N3" xr:uid="{F309B23B-268D-4B16-BE0E-0F2A6A6AE551}"/>
    <dataValidation allowBlank="1" showInputMessage="1" showErrorMessage="1" prompt="general description of transformation_x000a_Dimensions and type_x000a_E.g. Linear Transformation" sqref="O3" xr:uid="{011FCC1C-196A-4239-A701-59D5E63BDDDA}"/>
    <dataValidation allowBlank="1" showInputMessage="1" showErrorMessage="1" prompt="information about which grid axes are spatial map axes" sqref="P3" xr:uid="{505B123A-61B2-4E28-A12D-2078D84B9648}"/>
    <dataValidation allowBlank="1" showInputMessage="1" showErrorMessage="1" prompt="indication whether control points exist" sqref="Q3" xr:uid="{E5D72414-6998-4CE0-B9E2-2F4A51C9CE67}"/>
    <dataValidation allowBlank="1" showInputMessage="1" showErrorMessage="1" prompt="code identifying degree of complexity of spatial relationships" sqref="R3" xr:uid="{23269A7B-DE93-4A45-BE81-4626E8C94BE8}"/>
    <dataValidation allowBlank="1" showInputMessage="1" showErrorMessage="1" promptTitle="CONDITION" prompt="If bounding polygon not available" sqref="G4:J4" xr:uid="{33715156-9F44-4797-BEDC-BB63DD5B150D}"/>
    <dataValidation allowBlank="1" showInputMessage="1" showErrorMessage="1" promptTitle="CONDITION" prompt="If Bounding coordinates are not available" sqref="K4" xr:uid="{EDADA88F-6AF2-48E2-8AA0-C1C9F7543AAE}"/>
    <dataValidation allowBlank="1" showInputMessage="1" showErrorMessage="1" prompt="Please write in format x,y and separate each coordinate pair with a semi colon (;) . " sqref="K183:K253" xr:uid="{F1491FE2-050B-41EB-8B8E-907B1512E695}"/>
    <dataValidation type="whole" allowBlank="1" showInputMessage="1" showErrorMessage="1" error="Must be between 0 and 4 dimensions. " sqref="L5:L6 L8:L253" xr:uid="{7AD051E7-F2E2-4707-A641-4BEC0EFE8F6C}">
      <formula1>0</formula1>
      <formula2>4</formula2>
    </dataValidation>
    <dataValidation type="list" allowBlank="1" showInputMessage="1" showErrorMessage="1" sqref="M5:M6 M8:M253" xr:uid="{A753C5CE-3DBE-416F-88DC-D5F94F8601C7}">
      <formula1>"Yes, No"</formula1>
    </dataValidation>
    <dataValidation type="list" allowBlank="1" showInputMessage="1" showErrorMessage="1" sqref="N5:N6 Q5:Q6 Q8:Q253 N8:N253" xr:uid="{8DEDC265-E782-4C61-8670-0745E0853595}">
      <formula1>"Yes,No"</formula1>
    </dataValidation>
    <dataValidation type="decimal" allowBlank="1" showInputMessage="1" showErrorMessage="1" error="Value between -180 and 180" sqref="G5:G253 H5:H80 H82:H253" xr:uid="{86D4EC87-3459-4685-A5B9-4FDB02A85272}">
      <formula1>-180</formula1>
      <formula2>180</formula2>
    </dataValidation>
    <dataValidation type="decimal" allowBlank="1" showInputMessage="1" showErrorMessage="1" error="Value between -90 and 90" sqref="I82:J253 I46:J62 I64:J80 I27:I44 I5:I25 J5:J25 J27:J44" xr:uid="{FB8FBFA3-23B7-4E56-8413-DF80CA1BB24E}">
      <formula1>-90</formula1>
      <formula2>90</formula2>
    </dataValidation>
  </dataValidations>
  <pageMargins left="0.7" right="0.7" top="0.75" bottom="0.75" header="0.3" footer="0.3"/>
  <legacyDrawing r:id="rId1"/>
  <tableParts count="1">
    <tablePart r:id="rId2"/>
  </tableParts>
  <extLst>
    <ext xmlns:x14="http://schemas.microsoft.com/office/spreadsheetml/2009/9/main" uri="{CCE6A557-97BC-4b89-ADB6-D9C93CAAB3DF}">
      <x14:dataValidations xmlns:xm="http://schemas.microsoft.com/office/excel/2006/main" count="2">
        <x14:dataValidation type="list" allowBlank="1" showInputMessage="1" showErrorMessage="1" xr:uid="{58EF5A4E-71A5-4BA3-9AE0-F100D3F7A2ED}">
          <x14:formula1>
            <xm:f>'LOOK UP LISTS'!$C$83:$C$91</xm:f>
          </x14:formula1>
          <xm:sqref>R5:R6 R8:R253</xm:sqref>
        </x14:dataValidation>
        <x14:dataValidation type="list" allowBlank="1" showInputMessage="1" showErrorMessage="1" prompt="Choose from selection.  If not here add to MD_SpatialRepresentation code in LOOK UP LISTS" xr:uid="{934F8001-41A0-49B9-BDB9-A7097A0D005A}">
          <x14:formula1>
            <xm:f>'LOOK UP LISTS'!$I$84:$I$91</xm:f>
          </x14:formula1>
          <xm:sqref>D5:D253</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6E3A99-AE46-4422-B5FE-3A29A6203433}">
  <sheetPr codeName="Sheet4">
    <tabColor theme="7" tint="0.59999389629810485"/>
  </sheetPr>
  <dimension ref="A1:T253"/>
  <sheetViews>
    <sheetView workbookViewId="0">
      <pane xSplit="2" ySplit="4" topLeftCell="J23" activePane="bottomRight" state="frozen"/>
      <selection pane="topRight" activeCell="C1" sqref="C1"/>
      <selection pane="bottomLeft" activeCell="A5" sqref="A5"/>
      <selection pane="bottomRight" activeCell="S26" sqref="S26"/>
    </sheetView>
  </sheetViews>
  <sheetFormatPr defaultColWidth="22.1796875" defaultRowHeight="14.5" x14ac:dyDescent="0.35"/>
  <cols>
    <col min="1" max="1" width="4" style="34" bestFit="1" customWidth="1"/>
    <col min="2" max="2" width="32.453125" style="34" bestFit="1" customWidth="1"/>
    <col min="3" max="7" width="22.1796875" style="157"/>
    <col min="8" max="9" width="23.453125" style="157" customWidth="1"/>
    <col min="10" max="11" width="22.1796875" style="157"/>
    <col min="12" max="12" width="22.1796875" style="34"/>
    <col min="13" max="13" width="22.1796875" style="157"/>
    <col min="14" max="14" width="22.1796875" style="34"/>
    <col min="15" max="15" width="22.1796875" style="157"/>
    <col min="16" max="16" width="22.81640625" style="157" customWidth="1"/>
    <col min="17" max="17" width="22.1796875" style="157"/>
    <col min="18" max="18" width="22.1796875" style="202"/>
    <col min="19" max="19" width="24.1796875" style="202" customWidth="1"/>
    <col min="20" max="20" width="22.1796875" style="202"/>
    <col min="21" max="16384" width="22.1796875" style="157"/>
  </cols>
  <sheetData>
    <row r="1" spans="1:20" s="193" customFormat="1" x14ac:dyDescent="0.35">
      <c r="A1" s="134"/>
      <c r="B1" s="134" t="s">
        <v>818</v>
      </c>
      <c r="C1" s="191" t="s">
        <v>305</v>
      </c>
      <c r="D1" s="191" t="s">
        <v>305</v>
      </c>
      <c r="E1" s="191" t="s">
        <v>305</v>
      </c>
      <c r="F1" s="191" t="s">
        <v>305</v>
      </c>
      <c r="G1" s="191" t="s">
        <v>305</v>
      </c>
      <c r="H1" s="191" t="s">
        <v>305</v>
      </c>
      <c r="I1" s="191" t="s">
        <v>305</v>
      </c>
      <c r="J1" s="191" t="s">
        <v>305</v>
      </c>
      <c r="K1" s="191" t="s">
        <v>305</v>
      </c>
      <c r="L1" s="191" t="s">
        <v>305</v>
      </c>
      <c r="M1" s="191" t="s">
        <v>305</v>
      </c>
      <c r="N1" s="191" t="s">
        <v>305</v>
      </c>
      <c r="O1" s="191" t="s">
        <v>305</v>
      </c>
      <c r="P1" s="191" t="s">
        <v>305</v>
      </c>
      <c r="Q1" s="191" t="s">
        <v>305</v>
      </c>
      <c r="R1" s="191" t="s">
        <v>305</v>
      </c>
      <c r="S1" s="192" t="s">
        <v>305</v>
      </c>
    </row>
    <row r="2" spans="1:20" s="193" customFormat="1" ht="24" x14ac:dyDescent="0.35">
      <c r="A2" s="134"/>
      <c r="B2" s="134" t="s">
        <v>819</v>
      </c>
      <c r="C2" s="191" t="s">
        <v>306</v>
      </c>
      <c r="D2" s="191" t="s">
        <v>308</v>
      </c>
      <c r="E2" s="191" t="s">
        <v>308</v>
      </c>
      <c r="F2" s="191" t="s">
        <v>308</v>
      </c>
      <c r="G2" s="191" t="s">
        <v>308</v>
      </c>
      <c r="H2" s="191" t="s">
        <v>308</v>
      </c>
      <c r="I2" s="191" t="s">
        <v>308</v>
      </c>
      <c r="J2" s="191" t="s">
        <v>308</v>
      </c>
      <c r="K2" s="191" t="s">
        <v>308</v>
      </c>
      <c r="L2" s="191" t="s">
        <v>308</v>
      </c>
      <c r="M2" s="191" t="s">
        <v>308</v>
      </c>
      <c r="N2" s="191" t="s">
        <v>308</v>
      </c>
      <c r="O2" s="191" t="s">
        <v>308</v>
      </c>
      <c r="P2" s="194" t="s">
        <v>334</v>
      </c>
      <c r="Q2" s="194" t="s">
        <v>323</v>
      </c>
      <c r="R2" s="194" t="s">
        <v>323</v>
      </c>
      <c r="S2" s="195" t="s">
        <v>323</v>
      </c>
    </row>
    <row r="3" spans="1:20" s="193" customFormat="1" x14ac:dyDescent="0.35">
      <c r="A3" s="134"/>
      <c r="B3" s="134" t="s">
        <v>820</v>
      </c>
      <c r="C3" s="191" t="s">
        <v>307</v>
      </c>
      <c r="D3" s="191" t="s">
        <v>309</v>
      </c>
      <c r="E3" s="52" t="s">
        <v>332</v>
      </c>
      <c r="F3" s="52" t="s">
        <v>333</v>
      </c>
      <c r="G3" s="191" t="s">
        <v>310</v>
      </c>
      <c r="H3" s="191" t="s">
        <v>311</v>
      </c>
      <c r="I3" s="191" t="s">
        <v>312</v>
      </c>
      <c r="J3" s="191" t="s">
        <v>313</v>
      </c>
      <c r="K3" s="191" t="s">
        <v>1070</v>
      </c>
      <c r="L3" s="191" t="s">
        <v>1071</v>
      </c>
      <c r="M3" s="191" t="s">
        <v>1072</v>
      </c>
      <c r="N3" s="191" t="s">
        <v>1074</v>
      </c>
      <c r="O3" s="191" t="s">
        <v>314</v>
      </c>
      <c r="P3" s="52" t="s">
        <v>319</v>
      </c>
      <c r="Q3" s="52" t="s">
        <v>320</v>
      </c>
      <c r="R3" s="52" t="s">
        <v>321</v>
      </c>
      <c r="S3" s="53" t="s">
        <v>322</v>
      </c>
    </row>
    <row r="4" spans="1:20" s="152" customFormat="1" x14ac:dyDescent="0.35">
      <c r="A4" s="196" t="s">
        <v>618</v>
      </c>
      <c r="B4" s="196" t="s">
        <v>619</v>
      </c>
      <c r="C4" s="197" t="s">
        <v>324</v>
      </c>
      <c r="D4" s="198" t="s">
        <v>309</v>
      </c>
      <c r="E4" s="90" t="s">
        <v>325</v>
      </c>
      <c r="F4" s="90" t="s">
        <v>326</v>
      </c>
      <c r="G4" s="90" t="s">
        <v>327</v>
      </c>
      <c r="H4" s="90" t="s">
        <v>328</v>
      </c>
      <c r="I4" s="90" t="s">
        <v>329</v>
      </c>
      <c r="J4" s="90" t="s">
        <v>330</v>
      </c>
      <c r="K4" s="197" t="s">
        <v>1068</v>
      </c>
      <c r="L4" s="199" t="s">
        <v>1069</v>
      </c>
      <c r="M4" s="197" t="s">
        <v>1075</v>
      </c>
      <c r="N4" s="200" t="s">
        <v>1073</v>
      </c>
      <c r="O4" s="90" t="s">
        <v>331</v>
      </c>
      <c r="P4" s="90" t="s">
        <v>315</v>
      </c>
      <c r="Q4" s="90" t="s">
        <v>316</v>
      </c>
      <c r="R4" s="90" t="s">
        <v>317</v>
      </c>
      <c r="S4" s="91" t="s">
        <v>318</v>
      </c>
    </row>
    <row r="5" spans="1:20" x14ac:dyDescent="0.35">
      <c r="A5" s="150">
        <f>tbl_Metadata_Main[[#This Row],[Unique Identifier ]]</f>
        <v>1</v>
      </c>
      <c r="B5" s="174" t="str">
        <f>tbl_Metadata_Main[[#This Row],[Title ]]</f>
        <v>Affected Populations</v>
      </c>
      <c r="C5" s="152"/>
      <c r="D5" s="152"/>
      <c r="E5" s="152"/>
      <c r="F5" s="152"/>
      <c r="G5" s="152"/>
      <c r="H5" s="152"/>
      <c r="I5" s="152"/>
      <c r="J5" s="152"/>
      <c r="K5" s="152"/>
      <c r="L5" s="152"/>
      <c r="M5" s="152"/>
      <c r="O5" s="152"/>
      <c r="P5" s="152"/>
      <c r="Q5" s="175"/>
      <c r="R5" s="175"/>
      <c r="S5" s="175"/>
      <c r="T5" s="157"/>
    </row>
    <row r="6" spans="1:20" ht="84" x14ac:dyDescent="0.35">
      <c r="A6" s="150">
        <f>tbl_Metadata_Main[[#This Row],[Unique Identifier ]]</f>
        <v>2</v>
      </c>
      <c r="B6" s="174" t="str">
        <f>tbl_Metadata_Main[[#This Row],[Title ]]</f>
        <v>Agricultural Statistics</v>
      </c>
      <c r="C6" s="152"/>
      <c r="D6" s="153" t="s">
        <v>1113</v>
      </c>
      <c r="E6" s="152"/>
      <c r="F6" s="152" t="s">
        <v>1127</v>
      </c>
      <c r="G6" s="152" t="s">
        <v>1114</v>
      </c>
      <c r="H6" s="152" t="s">
        <v>1108</v>
      </c>
      <c r="I6" s="152" t="s">
        <v>1116</v>
      </c>
      <c r="J6" s="152" t="s">
        <v>51</v>
      </c>
      <c r="K6" s="152" t="s">
        <v>1117</v>
      </c>
      <c r="L6" s="152" t="s">
        <v>1118</v>
      </c>
      <c r="M6" s="152">
        <v>0</v>
      </c>
      <c r="N6" s="34" t="s">
        <v>821</v>
      </c>
      <c r="O6" s="152"/>
      <c r="P6" s="153" t="s">
        <v>1129</v>
      </c>
      <c r="Q6" s="175"/>
      <c r="R6" s="175"/>
      <c r="S6" s="175"/>
      <c r="T6" s="157"/>
    </row>
    <row r="7" spans="1:20" x14ac:dyDescent="0.35">
      <c r="A7" s="150">
        <f>tbl_Metadata_Main[[#This Row],[Unique Identifier ]]</f>
        <v>3</v>
      </c>
      <c r="B7" s="174" t="str">
        <f>tbl_Metadata_Main[[#This Row],[Title ]]</f>
        <v>Airport</v>
      </c>
      <c r="C7" s="152"/>
      <c r="D7" s="152"/>
      <c r="E7" s="152"/>
      <c r="F7" s="152"/>
      <c r="G7" s="152"/>
      <c r="H7" s="152"/>
      <c r="I7" s="152"/>
      <c r="J7" s="152"/>
      <c r="K7" s="152"/>
      <c r="L7" s="152"/>
      <c r="M7" s="152"/>
      <c r="O7" s="152"/>
      <c r="P7" s="152"/>
      <c r="Q7" s="175"/>
      <c r="R7" s="175"/>
      <c r="S7" s="175"/>
      <c r="T7" s="157"/>
    </row>
    <row r="8" spans="1:20" x14ac:dyDescent="0.35">
      <c r="A8" s="150">
        <f>tbl_Metadata_Main[[#This Row],[Unique Identifier ]]</f>
        <v>4</v>
      </c>
      <c r="B8" s="174" t="str">
        <f>tbl_Metadata_Main[[#This Row],[Title ]]</f>
        <v>Aquifer</v>
      </c>
      <c r="C8" s="152" t="s">
        <v>51</v>
      </c>
      <c r="D8" s="152"/>
      <c r="E8" s="152"/>
      <c r="F8" s="152"/>
      <c r="G8" s="152"/>
      <c r="H8" s="152"/>
      <c r="I8" s="152"/>
      <c r="J8" s="152"/>
      <c r="K8" s="152"/>
      <c r="L8" s="152"/>
      <c r="M8" s="152"/>
      <c r="O8" s="152"/>
      <c r="P8" s="152"/>
      <c r="Q8" s="175"/>
      <c r="R8" s="175"/>
      <c r="S8" s="175"/>
      <c r="T8" s="157"/>
    </row>
    <row r="9" spans="1:20" x14ac:dyDescent="0.35">
      <c r="A9" s="150">
        <f>tbl_Metadata_Main[[#This Row],[Unique Identifier ]]</f>
        <v>5</v>
      </c>
      <c r="B9" s="174" t="str">
        <f>tbl_Metadata_Main[[#This Row],[Title ]]</f>
        <v>Buildings</v>
      </c>
      <c r="C9" s="152"/>
      <c r="D9" s="152"/>
      <c r="E9" s="152"/>
      <c r="F9" s="64"/>
      <c r="G9" s="64"/>
      <c r="H9" s="152"/>
      <c r="I9" s="152"/>
      <c r="J9" s="152"/>
      <c r="K9" s="152"/>
      <c r="L9" s="152"/>
      <c r="M9" s="152"/>
      <c r="O9" s="152"/>
      <c r="P9" s="152" t="s">
        <v>860</v>
      </c>
      <c r="Q9" s="175"/>
      <c r="R9" s="175"/>
      <c r="S9" s="175"/>
      <c r="T9" s="157"/>
    </row>
    <row r="10" spans="1:20" x14ac:dyDescent="0.35">
      <c r="A10" s="150">
        <f>tbl_Metadata_Main[[#This Row],[Unique Identifier ]]</f>
        <v>6</v>
      </c>
      <c r="B10" s="174" t="str">
        <f>tbl_Metadata_Main[[#This Row],[Title ]]</f>
        <v>Marine Parks</v>
      </c>
      <c r="C10" s="201"/>
      <c r="D10" s="201"/>
      <c r="E10" s="201"/>
      <c r="F10" s="64"/>
      <c r="G10" s="64"/>
      <c r="H10" s="201"/>
      <c r="I10" s="152"/>
      <c r="J10" s="152"/>
      <c r="K10" s="152" t="s">
        <v>857</v>
      </c>
      <c r="L10" s="152"/>
      <c r="M10" s="152">
        <v>0</v>
      </c>
      <c r="O10" s="152"/>
      <c r="P10" s="152" t="s">
        <v>903</v>
      </c>
      <c r="Q10" s="175"/>
      <c r="R10" s="175"/>
      <c r="S10" s="175"/>
      <c r="T10" s="157"/>
    </row>
    <row r="11" spans="1:20" x14ac:dyDescent="0.35">
      <c r="A11" s="150">
        <f>tbl_Metadata_Main[[#This Row],[Unique Identifier ]]</f>
        <v>7</v>
      </c>
      <c r="B11" s="174" t="str">
        <f>tbl_Metadata_Main[[#This Row],[Title ]]</f>
        <v>Coastal Resource Inventory</v>
      </c>
      <c r="C11" s="201"/>
      <c r="D11" s="201"/>
      <c r="E11" s="201"/>
      <c r="F11" s="201"/>
      <c r="G11" s="201"/>
      <c r="H11" s="201"/>
      <c r="I11" s="152"/>
      <c r="J11" s="152"/>
      <c r="K11" s="152"/>
      <c r="L11" s="152"/>
      <c r="M11" s="152"/>
      <c r="O11" s="152"/>
      <c r="P11" s="152"/>
      <c r="Q11" s="175"/>
      <c r="R11" s="175"/>
      <c r="S11" s="175"/>
      <c r="T11" s="157"/>
    </row>
    <row r="12" spans="1:20" x14ac:dyDescent="0.35">
      <c r="A12" s="150">
        <f>tbl_Metadata_Main[[#This Row],[Unique Identifier ]]</f>
        <v>8</v>
      </c>
      <c r="B12" s="174" t="str">
        <f>tbl_Metadata_Main[[#This Row],[Title ]]</f>
        <v>DANA Assessment</v>
      </c>
      <c r="C12" s="201"/>
      <c r="D12" s="201"/>
      <c r="E12" s="201"/>
      <c r="F12" s="201"/>
      <c r="G12" s="201"/>
      <c r="H12" s="201"/>
      <c r="I12" s="152"/>
      <c r="J12" s="152"/>
      <c r="K12" s="152"/>
      <c r="L12" s="152"/>
      <c r="M12" s="152"/>
      <c r="O12" s="152"/>
      <c r="P12" s="152"/>
      <c r="Q12" s="175"/>
      <c r="R12" s="175"/>
      <c r="S12" s="175"/>
      <c r="T12" s="157"/>
    </row>
    <row r="13" spans="1:20" x14ac:dyDescent="0.35">
      <c r="A13" s="150">
        <f>tbl_Metadata_Main[[#This Row],[Unique Identifier ]]</f>
        <v>9</v>
      </c>
      <c r="B13" s="174" t="str">
        <f>tbl_Metadata_Main[[#This Row],[Title ]]</f>
        <v>Hurricane Irma - After Action Report</v>
      </c>
      <c r="C13" s="151"/>
      <c r="D13" s="151" t="s">
        <v>835</v>
      </c>
      <c r="E13" s="151"/>
      <c r="F13" s="151"/>
      <c r="G13" s="151" t="s">
        <v>1455</v>
      </c>
      <c r="H13" s="201" t="s">
        <v>1456</v>
      </c>
      <c r="I13" s="152"/>
      <c r="J13" s="152"/>
      <c r="K13" s="152" t="s">
        <v>857</v>
      </c>
      <c r="L13" s="152"/>
      <c r="M13" s="152">
        <v>0</v>
      </c>
      <c r="N13" s="34" t="s">
        <v>1457</v>
      </c>
      <c r="O13" s="152"/>
      <c r="P13" s="152" t="s">
        <v>1458</v>
      </c>
      <c r="Q13" s="175"/>
      <c r="R13" s="175"/>
      <c r="S13" s="175"/>
      <c r="T13" s="157"/>
    </row>
    <row r="14" spans="1:20" x14ac:dyDescent="0.35">
      <c r="A14" s="150">
        <f>tbl_Metadata_Main[[#This Row],[Unique Identifier ]]</f>
        <v>10</v>
      </c>
      <c r="B14" s="174" t="str">
        <f>tbl_Metadata_Main[[#This Row],[Title ]]</f>
        <v>Displaced Populations</v>
      </c>
      <c r="C14" s="151"/>
      <c r="D14" s="151"/>
      <c r="E14" s="151"/>
      <c r="F14" s="151"/>
      <c r="G14" s="151"/>
      <c r="H14" s="201"/>
      <c r="I14" s="152"/>
      <c r="J14" s="152"/>
      <c r="K14" s="152"/>
      <c r="L14" s="152"/>
      <c r="M14" s="152"/>
      <c r="O14" s="152"/>
      <c r="P14" s="152"/>
      <c r="Q14" s="175"/>
      <c r="R14" s="175"/>
      <c r="S14" s="175"/>
      <c r="T14" s="157"/>
    </row>
    <row r="15" spans="1:20" x14ac:dyDescent="0.35">
      <c r="A15" s="150">
        <f>tbl_Metadata_Main[[#This Row],[Unique Identifier ]]</f>
        <v>11</v>
      </c>
      <c r="B15" s="174" t="str">
        <f>tbl_Metadata_Main[[#This Row],[Title ]]</f>
        <v>Districts</v>
      </c>
      <c r="C15" s="151"/>
      <c r="D15" s="151"/>
      <c r="E15" s="151"/>
      <c r="F15" s="151"/>
      <c r="G15" s="151"/>
      <c r="H15" s="201"/>
      <c r="I15" s="152"/>
      <c r="J15" s="152"/>
      <c r="K15" s="152"/>
      <c r="L15" s="152"/>
      <c r="M15" s="152"/>
      <c r="O15" s="152"/>
      <c r="P15" s="152"/>
      <c r="Q15" s="175"/>
      <c r="R15" s="175"/>
      <c r="S15" s="175"/>
      <c r="T15" s="157"/>
    </row>
    <row r="16" spans="1:20" x14ac:dyDescent="0.35">
      <c r="A16" s="150">
        <f>tbl_Metadata_Main[[#This Row],[Unique Identifier ]]</f>
        <v>12</v>
      </c>
      <c r="B16" s="174" t="str">
        <f>tbl_Metadata_Main[[#This Row],[Title ]]</f>
        <v>DRR Spending</v>
      </c>
      <c r="C16" s="151"/>
      <c r="D16" s="151"/>
      <c r="E16" s="151"/>
      <c r="F16" s="151"/>
      <c r="G16" s="151"/>
      <c r="H16" s="201"/>
      <c r="I16" s="152"/>
      <c r="J16" s="152"/>
      <c r="K16" s="152"/>
      <c r="L16" s="152"/>
      <c r="M16" s="152"/>
      <c r="O16" s="152"/>
      <c r="P16" s="152"/>
      <c r="Q16" s="175"/>
      <c r="R16" s="175"/>
      <c r="S16" s="175"/>
      <c r="T16" s="157"/>
    </row>
    <row r="17" spans="1:20" x14ac:dyDescent="0.35">
      <c r="A17" s="150">
        <f>tbl_Metadata_Main[[#This Row],[Unique Identifier ]]</f>
        <v>13</v>
      </c>
      <c r="B17" s="174" t="str">
        <f>tbl_Metadata_Main[[#This Row],[Title ]]</f>
        <v>Ecosystems Baseline</v>
      </c>
      <c r="C17" s="151"/>
      <c r="D17" s="151"/>
      <c r="E17" s="151"/>
      <c r="F17" s="151"/>
      <c r="G17" s="151"/>
      <c r="H17" s="201"/>
      <c r="I17" s="152"/>
      <c r="J17" s="152"/>
      <c r="K17" s="152"/>
      <c r="L17" s="152"/>
      <c r="M17" s="152"/>
      <c r="O17" s="152"/>
      <c r="P17" s="152"/>
      <c r="Q17" s="175"/>
      <c r="R17" s="175"/>
      <c r="S17" s="175"/>
      <c r="T17" s="157"/>
    </row>
    <row r="18" spans="1:20" x14ac:dyDescent="0.35">
      <c r="A18" s="150">
        <f>tbl_Metadata_Main[[#This Row],[Unique Identifier ]]</f>
        <v>14</v>
      </c>
      <c r="B18" s="174" t="str">
        <f>tbl_Metadata_Main[[#This Row],[Title ]]</f>
        <v>Education Establishments</v>
      </c>
      <c r="C18" s="151"/>
      <c r="D18" s="151"/>
      <c r="E18" s="151"/>
      <c r="F18" s="151"/>
      <c r="G18" s="151"/>
      <c r="H18" s="201"/>
      <c r="I18" s="152"/>
      <c r="J18" s="152"/>
      <c r="K18" s="152"/>
      <c r="L18" s="152"/>
      <c r="M18" s="152"/>
      <c r="O18" s="152"/>
      <c r="P18" s="152"/>
      <c r="Q18" s="175"/>
      <c r="R18" s="175"/>
      <c r="S18" s="175"/>
      <c r="T18" s="157"/>
    </row>
    <row r="19" spans="1:20" x14ac:dyDescent="0.35">
      <c r="A19" s="150">
        <f>tbl_Metadata_Main[[#This Row],[Unique Identifier ]]</f>
        <v>15</v>
      </c>
      <c r="B19" s="174" t="str">
        <f>tbl_Metadata_Main[[#This Row],[Title ]]</f>
        <v>Electricity HV Wires</v>
      </c>
      <c r="C19" s="151"/>
      <c r="D19" s="151"/>
      <c r="E19" s="151"/>
      <c r="F19" s="151"/>
      <c r="G19" s="151"/>
      <c r="H19" s="201"/>
      <c r="I19" s="152"/>
      <c r="J19" s="152"/>
      <c r="K19" s="152"/>
      <c r="L19" s="152"/>
      <c r="M19" s="152"/>
      <c r="O19" s="152"/>
      <c r="P19" s="152"/>
      <c r="Q19" s="175"/>
      <c r="R19" s="175"/>
      <c r="S19" s="175"/>
      <c r="T19" s="157"/>
    </row>
    <row r="20" spans="1:20" x14ac:dyDescent="0.35">
      <c r="A20" s="150">
        <f>tbl_Metadata_Main[[#This Row],[Unique Identifier ]]</f>
        <v>16</v>
      </c>
      <c r="B20" s="174" t="str">
        <f>tbl_Metadata_Main[[#This Row],[Title ]]</f>
        <v>Electricity LV Wires</v>
      </c>
      <c r="C20" s="201"/>
      <c r="D20" s="201"/>
      <c r="E20" s="201"/>
      <c r="F20" s="201"/>
      <c r="G20" s="201"/>
      <c r="H20" s="201"/>
      <c r="I20" s="152"/>
      <c r="J20" s="152"/>
      <c r="K20" s="152"/>
      <c r="L20" s="152"/>
      <c r="M20" s="152"/>
      <c r="O20" s="152"/>
      <c r="P20" s="152"/>
      <c r="Q20" s="175"/>
      <c r="R20" s="175"/>
      <c r="S20" s="175"/>
      <c r="T20" s="157"/>
    </row>
    <row r="21" spans="1:20" x14ac:dyDescent="0.35">
      <c r="A21" s="150">
        <f>tbl_Metadata_Main[[#This Row],[Unique Identifier ]]</f>
        <v>17</v>
      </c>
      <c r="B21" s="174" t="str">
        <f>tbl_Metadata_Main[[#This Row],[Title ]]</f>
        <v>Electricity Poles</v>
      </c>
      <c r="C21" s="152" t="s">
        <v>51</v>
      </c>
      <c r="D21" s="152" t="s">
        <v>891</v>
      </c>
      <c r="E21" s="152"/>
      <c r="F21" s="152"/>
      <c r="G21" s="152"/>
      <c r="H21" s="152"/>
      <c r="I21" s="152"/>
      <c r="J21" s="152"/>
      <c r="K21" s="152" t="s">
        <v>857</v>
      </c>
      <c r="L21" s="152" t="s">
        <v>821</v>
      </c>
      <c r="M21" s="152">
        <v>0</v>
      </c>
      <c r="N21" s="34" t="s">
        <v>821</v>
      </c>
      <c r="O21" s="152"/>
      <c r="P21" s="152" t="s">
        <v>1267</v>
      </c>
      <c r="Q21" s="175"/>
      <c r="R21" s="175"/>
      <c r="S21" s="175"/>
      <c r="T21" s="157"/>
    </row>
    <row r="22" spans="1:20" x14ac:dyDescent="0.35">
      <c r="A22" s="150">
        <f>tbl_Metadata_Main[[#This Row],[Unique Identifier ]]</f>
        <v>18</v>
      </c>
      <c r="B22" s="174" t="str">
        <f>tbl_Metadata_Main[[#This Row],[Title ]]</f>
        <v>Electricity Power Generators</v>
      </c>
      <c r="C22" s="152"/>
      <c r="D22" s="152"/>
      <c r="E22" s="152"/>
      <c r="F22" s="152"/>
      <c r="G22" s="152"/>
      <c r="H22" s="152"/>
      <c r="I22" s="152"/>
      <c r="J22" s="152"/>
      <c r="K22" s="152"/>
      <c r="L22" s="152"/>
      <c r="M22" s="152"/>
      <c r="O22" s="152"/>
      <c r="P22" s="152"/>
      <c r="Q22" s="175"/>
      <c r="R22" s="175"/>
      <c r="S22" s="175"/>
      <c r="T22" s="157"/>
    </row>
    <row r="23" spans="1:20" x14ac:dyDescent="0.35">
      <c r="A23" s="150">
        <f>tbl_Metadata_Main[[#This Row],[Unique Identifier ]]</f>
        <v>19</v>
      </c>
      <c r="B23" s="174" t="str">
        <f>tbl_Metadata_Main[[#This Row],[Title ]]</f>
        <v>Contours</v>
      </c>
      <c r="C23" s="152"/>
      <c r="D23" s="152"/>
      <c r="E23" s="152"/>
      <c r="F23" s="152"/>
      <c r="G23" s="152"/>
      <c r="H23" s="152"/>
      <c r="I23" s="152"/>
      <c r="J23" s="152"/>
      <c r="K23" s="152"/>
      <c r="L23" s="152"/>
      <c r="M23" s="152"/>
      <c r="O23" s="152"/>
      <c r="P23" s="152"/>
      <c r="Q23" s="175"/>
      <c r="R23" s="175"/>
      <c r="S23" s="175"/>
      <c r="T23" s="157"/>
    </row>
    <row r="24" spans="1:20" x14ac:dyDescent="0.35">
      <c r="A24" s="150">
        <f>tbl_Metadata_Main[[#This Row],[Unique Identifier ]]</f>
        <v>20</v>
      </c>
      <c r="B24" s="174" t="str">
        <f>tbl_Metadata_Main[[#This Row],[Title ]]</f>
        <v>Labour Statistics</v>
      </c>
      <c r="C24" s="152"/>
      <c r="D24" s="152" t="s">
        <v>1247</v>
      </c>
      <c r="E24" s="152"/>
      <c r="F24" s="152"/>
      <c r="G24" s="152"/>
      <c r="H24" s="152"/>
      <c r="I24" s="152"/>
      <c r="J24" s="152"/>
      <c r="K24" s="152"/>
      <c r="L24" s="152"/>
      <c r="M24" s="152"/>
      <c r="O24" s="152"/>
      <c r="P24" s="152"/>
      <c r="Q24" s="175"/>
      <c r="R24" s="175"/>
      <c r="S24" s="175"/>
      <c r="T24" s="157"/>
    </row>
    <row r="25" spans="1:20" x14ac:dyDescent="0.35">
      <c r="A25" s="150">
        <f>tbl_Metadata_Main[[#This Row],[Unique Identifier ]]</f>
        <v>21</v>
      </c>
      <c r="B25" s="174" t="str">
        <f>tbl_Metadata_Main[[#This Row],[Title ]]</f>
        <v>Enumeration Districts 2000</v>
      </c>
      <c r="C25" s="152" t="s">
        <v>1147</v>
      </c>
      <c r="D25" s="152" t="s">
        <v>1094</v>
      </c>
      <c r="E25" s="152"/>
      <c r="F25" s="152"/>
      <c r="G25" s="152" t="s">
        <v>1096</v>
      </c>
      <c r="H25" s="152" t="s">
        <v>1091</v>
      </c>
      <c r="I25" s="152" t="s">
        <v>1115</v>
      </c>
      <c r="J25" s="152"/>
      <c r="K25" s="152" t="s">
        <v>1115</v>
      </c>
      <c r="L25" s="152"/>
      <c r="M25" s="152"/>
      <c r="O25" s="152"/>
      <c r="P25" s="152" t="s">
        <v>1278</v>
      </c>
      <c r="Q25" s="175"/>
      <c r="R25" s="175"/>
      <c r="S25" s="175"/>
      <c r="T25" s="157"/>
    </row>
    <row r="26" spans="1:20" x14ac:dyDescent="0.35">
      <c r="A26" s="150">
        <f>tbl_Metadata_Main[[#This Row],[Unique Identifier ]]</f>
        <v>0</v>
      </c>
      <c r="B26" s="174" t="str">
        <f>tbl_Metadata_Main[[#This Row],[Title ]]</f>
        <v>Enumeration Districts 2011</v>
      </c>
      <c r="C26" s="152" t="s">
        <v>1147</v>
      </c>
      <c r="D26" s="152" t="s">
        <v>1779</v>
      </c>
      <c r="E26" s="152"/>
      <c r="F26" s="152"/>
      <c r="G26" s="152" t="s">
        <v>1096</v>
      </c>
      <c r="H26" s="152" t="s">
        <v>1091</v>
      </c>
      <c r="I26" s="152" t="s">
        <v>1115</v>
      </c>
      <c r="J26" s="152"/>
      <c r="K26" s="152" t="s">
        <v>857</v>
      </c>
      <c r="L26" s="152"/>
      <c r="M26" s="152">
        <v>0</v>
      </c>
      <c r="N26" s="34" t="s">
        <v>821</v>
      </c>
      <c r="O26" s="152"/>
      <c r="P26" s="152" t="s">
        <v>1276</v>
      </c>
      <c r="Q26" s="175"/>
      <c r="R26" s="175"/>
      <c r="S26" s="175"/>
      <c r="T26" s="157"/>
    </row>
    <row r="27" spans="1:20" x14ac:dyDescent="0.35">
      <c r="A27" s="150">
        <f>tbl_Metadata_Main[[#This Row],[Unique Identifier ]]</f>
        <v>22</v>
      </c>
      <c r="B27" s="174" t="str">
        <f>tbl_Metadata_Main[[#This Row],[Title ]]</f>
        <v>Environmental Assessment</v>
      </c>
      <c r="C27" s="152"/>
      <c r="D27" s="152"/>
      <c r="E27" s="152"/>
      <c r="F27" s="152"/>
      <c r="G27" s="152"/>
      <c r="H27" s="152"/>
      <c r="I27" s="152"/>
      <c r="J27" s="152"/>
      <c r="K27" s="152"/>
      <c r="L27" s="152"/>
      <c r="M27" s="152"/>
      <c r="O27" s="152"/>
      <c r="P27" s="152"/>
      <c r="Q27" s="175"/>
      <c r="R27" s="175"/>
      <c r="S27" s="175"/>
      <c r="T27" s="157"/>
    </row>
    <row r="28" spans="1:20" x14ac:dyDescent="0.35">
      <c r="A28" s="150">
        <f>tbl_Metadata_Main[[#This Row],[Unique Identifier ]]</f>
        <v>23</v>
      </c>
      <c r="B28" s="174">
        <f>tbl_Metadata_Main[[#This Row],[Title ]]</f>
        <v>0</v>
      </c>
      <c r="C28" s="152"/>
      <c r="D28" s="152"/>
      <c r="E28" s="152"/>
      <c r="F28" s="152"/>
      <c r="G28" s="152"/>
      <c r="H28" s="152"/>
      <c r="I28" s="152"/>
      <c r="J28" s="152"/>
      <c r="K28" s="152"/>
      <c r="L28" s="152"/>
      <c r="M28" s="152"/>
      <c r="O28" s="152"/>
      <c r="P28" s="152"/>
      <c r="Q28" s="175"/>
      <c r="R28" s="175"/>
      <c r="S28" s="175"/>
      <c r="T28" s="157"/>
    </row>
    <row r="29" spans="1:20" x14ac:dyDescent="0.35">
      <c r="A29" s="150">
        <f>tbl_Metadata_Main[[#This Row],[Unique Identifier ]]</f>
        <v>24</v>
      </c>
      <c r="B29" s="174" t="str">
        <f>tbl_Metadata_Main[[#This Row],[Title ]]</f>
        <v>Ferry Docks/Jetties</v>
      </c>
      <c r="C29" s="152"/>
      <c r="D29" s="152" t="s">
        <v>1126</v>
      </c>
      <c r="E29" s="152"/>
      <c r="F29" s="152" t="s">
        <v>1128</v>
      </c>
      <c r="G29" s="152" t="s">
        <v>1114</v>
      </c>
      <c r="H29" s="152" t="s">
        <v>1108</v>
      </c>
      <c r="I29" s="152" t="s">
        <v>1115</v>
      </c>
      <c r="J29" s="152" t="s">
        <v>51</v>
      </c>
      <c r="K29" s="152" t="s">
        <v>1117</v>
      </c>
      <c r="L29" s="152" t="s">
        <v>1118</v>
      </c>
      <c r="M29" s="152">
        <v>0</v>
      </c>
      <c r="N29" s="34" t="s">
        <v>821</v>
      </c>
      <c r="O29" s="152"/>
      <c r="P29" s="152" t="s">
        <v>697</v>
      </c>
      <c r="Q29" s="175" t="s">
        <v>1214</v>
      </c>
      <c r="R29" s="175"/>
      <c r="S29" s="175"/>
      <c r="T29" s="157"/>
    </row>
    <row r="30" spans="1:20" x14ac:dyDescent="0.35">
      <c r="A30" s="150">
        <f>tbl_Metadata_Main[[#This Row],[Unique Identifier ]]</f>
        <v>25</v>
      </c>
      <c r="B30" s="174" t="str">
        <f>tbl_Metadata_Main[[#This Row],[Title ]]</f>
        <v>Fish Catch Baseline</v>
      </c>
      <c r="C30" s="152"/>
      <c r="D30" s="152"/>
      <c r="E30" s="152"/>
      <c r="F30" s="152"/>
      <c r="G30" s="152"/>
      <c r="H30" s="152"/>
      <c r="I30" s="152"/>
      <c r="J30" s="152"/>
      <c r="K30" s="152"/>
      <c r="L30" s="152"/>
      <c r="M30" s="152"/>
      <c r="O30" s="152"/>
      <c r="P30" s="152"/>
      <c r="Q30" s="175"/>
      <c r="R30" s="175"/>
      <c r="S30" s="175"/>
      <c r="T30" s="157"/>
    </row>
    <row r="31" spans="1:20" x14ac:dyDescent="0.35">
      <c r="A31" s="150">
        <f>tbl_Metadata_Main[[#This Row],[Unique Identifier ]]</f>
        <v>26</v>
      </c>
      <c r="B31" s="174" t="str">
        <f>tbl_Metadata_Main[[#This Row],[Title ]]</f>
        <v>Fish Stock Baseline</v>
      </c>
      <c r="C31" s="152"/>
      <c r="D31" s="152"/>
      <c r="E31" s="152"/>
      <c r="F31" s="152"/>
      <c r="G31" s="152"/>
      <c r="H31" s="152"/>
      <c r="I31" s="152"/>
      <c r="J31" s="152"/>
      <c r="K31" s="152"/>
      <c r="L31" s="152"/>
      <c r="M31" s="152"/>
      <c r="O31" s="152"/>
      <c r="P31" s="152"/>
      <c r="Q31" s="175"/>
      <c r="R31" s="175"/>
      <c r="S31" s="175"/>
      <c r="T31" s="157"/>
    </row>
    <row r="32" spans="1:20" x14ac:dyDescent="0.35">
      <c r="A32" s="150">
        <f>tbl_Metadata_Main[[#This Row],[Unique Identifier ]]</f>
        <v>27</v>
      </c>
      <c r="B32" s="174" t="str">
        <f>tbl_Metadata_Main[[#This Row],[Title ]]</f>
        <v>Flood risk</v>
      </c>
      <c r="C32" s="152"/>
      <c r="D32" s="152"/>
      <c r="E32" s="152"/>
      <c r="F32" s="152"/>
      <c r="G32" s="152"/>
      <c r="H32" s="152"/>
      <c r="I32" s="152"/>
      <c r="J32" s="152"/>
      <c r="K32" s="152"/>
      <c r="L32" s="152"/>
      <c r="M32" s="152"/>
      <c r="O32" s="152"/>
      <c r="P32" s="152"/>
      <c r="Q32" s="175"/>
      <c r="R32" s="175"/>
      <c r="S32" s="175"/>
      <c r="T32" s="157"/>
    </row>
    <row r="33" spans="1:20" x14ac:dyDescent="0.35">
      <c r="A33" s="150">
        <f>tbl_Metadata_Main[[#This Row],[Unique Identifier ]]</f>
        <v>28</v>
      </c>
      <c r="B33" s="174" t="str">
        <f>tbl_Metadata_Main[[#This Row],[Title ]]</f>
        <v>General Features</v>
      </c>
      <c r="C33" s="152" t="s">
        <v>822</v>
      </c>
      <c r="D33" s="152"/>
      <c r="E33" s="152"/>
      <c r="F33" s="152"/>
      <c r="G33" s="152"/>
      <c r="H33" s="152"/>
      <c r="I33" s="152"/>
      <c r="J33" s="152"/>
      <c r="K33" s="152"/>
      <c r="L33" s="152"/>
      <c r="M33" s="152"/>
      <c r="O33" s="152"/>
      <c r="P33" s="152"/>
      <c r="Q33" s="175"/>
      <c r="R33" s="175"/>
      <c r="S33" s="175"/>
      <c r="T33" s="157"/>
    </row>
    <row r="34" spans="1:20" x14ac:dyDescent="0.35">
      <c r="A34" s="150">
        <f>tbl_Metadata_Main[[#This Row],[Unique Identifier ]]</f>
        <v>29</v>
      </c>
      <c r="B34" s="174" t="str">
        <f>tbl_Metadata_Main[[#This Row],[Title ]]</f>
        <v>Gross Domestic Product</v>
      </c>
      <c r="C34" s="152"/>
      <c r="D34" s="152"/>
      <c r="E34" s="152"/>
      <c r="F34" s="152"/>
      <c r="G34" s="152"/>
      <c r="H34" s="152"/>
      <c r="I34" s="152"/>
      <c r="J34" s="152"/>
      <c r="K34" s="152"/>
      <c r="L34" s="152"/>
      <c r="M34" s="152"/>
      <c r="O34" s="152"/>
      <c r="P34" s="152"/>
      <c r="Q34" s="175"/>
      <c r="R34" s="175"/>
      <c r="S34" s="175"/>
      <c r="T34" s="157"/>
    </row>
    <row r="35" spans="1:20" x14ac:dyDescent="0.35">
      <c r="A35" s="150">
        <f>tbl_Metadata_Main[[#This Row],[Unique Identifier ]]</f>
        <v>30</v>
      </c>
      <c r="B35" s="174" t="str">
        <f>tbl_Metadata_Main[[#This Row],[Title ]]</f>
        <v>Health Facilities</v>
      </c>
      <c r="C35" s="152" t="s">
        <v>51</v>
      </c>
      <c r="D35" s="152" t="s">
        <v>1293</v>
      </c>
      <c r="E35" s="152"/>
      <c r="F35" s="152"/>
      <c r="G35" s="152"/>
      <c r="H35" s="152"/>
      <c r="I35" s="152"/>
      <c r="J35" s="152"/>
      <c r="K35" s="152" t="s">
        <v>857</v>
      </c>
      <c r="L35" s="152"/>
      <c r="M35" s="152">
        <v>0</v>
      </c>
      <c r="O35" s="152"/>
      <c r="P35" s="152"/>
      <c r="Q35" s="175"/>
      <c r="R35" s="175"/>
      <c r="S35" s="175"/>
      <c r="T35" s="157"/>
    </row>
    <row r="36" spans="1:20" x14ac:dyDescent="0.35">
      <c r="A36" s="150">
        <f>tbl_Metadata_Main[[#This Row],[Unique Identifier ]]</f>
        <v>31</v>
      </c>
      <c r="B36" s="174" t="str">
        <f>tbl_Metadata_Main[[#This Row],[Title ]]</f>
        <v>Historical Register</v>
      </c>
      <c r="C36" s="152"/>
      <c r="D36" s="152"/>
      <c r="E36" s="152"/>
      <c r="F36" s="152"/>
      <c r="G36" s="152"/>
      <c r="H36" s="152"/>
      <c r="I36" s="152"/>
      <c r="J36" s="152"/>
      <c r="K36" s="152"/>
      <c r="L36" s="152"/>
      <c r="M36" s="152"/>
      <c r="O36" s="152"/>
      <c r="P36" s="152"/>
      <c r="Q36" s="175"/>
      <c r="R36" s="175"/>
      <c r="S36" s="175"/>
      <c r="T36" s="157"/>
    </row>
    <row r="37" spans="1:20" ht="144" x14ac:dyDescent="0.35">
      <c r="A37" s="150">
        <f>tbl_Metadata_Main[[#This Row],[Unique Identifier ]]</f>
        <v>32</v>
      </c>
      <c r="B37" s="174" t="str">
        <f>tbl_Metadata_Main[[#This Row],[Title ]]</f>
        <v>Household Economic Survey</v>
      </c>
      <c r="C37" s="152"/>
      <c r="D37" s="152" t="s">
        <v>1094</v>
      </c>
      <c r="E37" s="152"/>
      <c r="F37" s="152"/>
      <c r="G37" s="152" t="s">
        <v>1096</v>
      </c>
      <c r="H37" s="152" t="s">
        <v>1091</v>
      </c>
      <c r="I37" s="152"/>
      <c r="J37" s="152" t="s">
        <v>51</v>
      </c>
      <c r="K37" s="152" t="s">
        <v>857</v>
      </c>
      <c r="L37" s="152"/>
      <c r="M37" s="152"/>
      <c r="O37" s="152" t="s">
        <v>835</v>
      </c>
      <c r="P37" s="153" t="s">
        <v>1097</v>
      </c>
      <c r="Q37" s="175"/>
      <c r="R37" s="175"/>
      <c r="S37" s="175"/>
      <c r="T37" s="157"/>
    </row>
    <row r="38" spans="1:20" x14ac:dyDescent="0.35">
      <c r="A38" s="150">
        <f>tbl_Metadata_Main[[#This Row],[Unique Identifier ]]</f>
        <v>33</v>
      </c>
      <c r="B38" s="174" t="str">
        <f>tbl_Metadata_Main[[#This Row],[Title ]]</f>
        <v>Housing and Household Indicators</v>
      </c>
      <c r="C38" s="152"/>
      <c r="D38" s="152"/>
      <c r="E38" s="152"/>
      <c r="F38" s="152"/>
      <c r="G38" s="152"/>
      <c r="H38" s="152"/>
      <c r="I38" s="152"/>
      <c r="J38" s="152"/>
      <c r="K38" s="152"/>
      <c r="L38" s="152"/>
      <c r="M38" s="152"/>
      <c r="O38" s="152"/>
      <c r="P38" s="152"/>
      <c r="Q38" s="175"/>
      <c r="R38" s="175"/>
      <c r="S38" s="175"/>
      <c r="T38" s="157"/>
    </row>
    <row r="39" spans="1:20" x14ac:dyDescent="0.35">
      <c r="A39" s="150">
        <f>tbl_Metadata_Main[[#This Row],[Unique Identifier ]]</f>
        <v>34</v>
      </c>
      <c r="B39" s="174" t="str">
        <f>tbl_Metadata_Main[[#This Row],[Title ]]</f>
        <v>Household Readiness Survey</v>
      </c>
      <c r="C39" s="152"/>
      <c r="D39" s="152"/>
      <c r="E39" s="152"/>
      <c r="F39" s="152"/>
      <c r="G39" s="152"/>
      <c r="H39" s="152"/>
      <c r="I39" s="152"/>
      <c r="J39" s="152"/>
      <c r="K39" s="152"/>
      <c r="L39" s="152"/>
      <c r="M39" s="152"/>
      <c r="O39" s="152"/>
      <c r="P39" s="152"/>
      <c r="Q39" s="175"/>
      <c r="R39" s="175"/>
      <c r="S39" s="175"/>
      <c r="T39" s="157"/>
    </row>
    <row r="40" spans="1:20" x14ac:dyDescent="0.35">
      <c r="A40" s="150">
        <f>tbl_Metadata_Main[[#This Row],[Unique Identifier ]]</f>
        <v>35</v>
      </c>
      <c r="B40" s="174" t="str">
        <f>tbl_Metadata_Main[[#This Row],[Title ]]</f>
        <v>Household with backup food and water</v>
      </c>
      <c r="C40" s="152"/>
      <c r="D40" s="152"/>
      <c r="E40" s="152"/>
      <c r="F40" s="152"/>
      <c r="G40" s="152"/>
      <c r="H40" s="152"/>
      <c r="I40" s="152"/>
      <c r="J40" s="152"/>
      <c r="K40" s="152"/>
      <c r="L40" s="152"/>
      <c r="M40" s="152"/>
      <c r="O40" s="152"/>
      <c r="P40" s="152"/>
      <c r="Q40" s="175"/>
      <c r="R40" s="175"/>
      <c r="S40" s="175"/>
      <c r="T40" s="157"/>
    </row>
    <row r="41" spans="1:20" ht="159.5" x14ac:dyDescent="0.35">
      <c r="A41" s="150">
        <f>tbl_Metadata_Main[[#This Row],[Unique Identifier ]]</f>
        <v>36</v>
      </c>
      <c r="B41" s="174" t="str">
        <f>tbl_Metadata_Main[[#This Row],[Title ]]</f>
        <v>Households with Emergency plan</v>
      </c>
      <c r="C41" s="152" t="s">
        <v>51</v>
      </c>
      <c r="D41" s="152" t="s">
        <v>1148</v>
      </c>
      <c r="E41" s="152"/>
      <c r="F41" s="152"/>
      <c r="G41" s="152"/>
      <c r="H41" s="152"/>
      <c r="I41" s="152"/>
      <c r="J41" s="152"/>
      <c r="K41" s="152" t="s">
        <v>1117</v>
      </c>
      <c r="L41" s="152" t="s">
        <v>1230</v>
      </c>
      <c r="M41" s="152">
        <v>2</v>
      </c>
      <c r="N41" s="152" t="s">
        <v>1241</v>
      </c>
      <c r="O41" s="152"/>
      <c r="P41" s="55" t="s">
        <v>1240</v>
      </c>
      <c r="Q41" s="175"/>
      <c r="R41" s="175"/>
      <c r="S41" s="175"/>
      <c r="T41" s="157"/>
    </row>
    <row r="42" spans="1:20" x14ac:dyDescent="0.35">
      <c r="A42" s="150">
        <f>tbl_Metadata_Main[[#This Row],[Unique Identifier ]]</f>
        <v>37</v>
      </c>
      <c r="B42" s="174" t="str">
        <f>tbl_Metadata_Main[[#This Row],[Title ]]</f>
        <v>ICT Statistics</v>
      </c>
      <c r="C42" s="152"/>
      <c r="D42" s="152"/>
      <c r="E42" s="152"/>
      <c r="F42" s="152"/>
      <c r="G42" s="152"/>
      <c r="H42" s="152"/>
      <c r="I42" s="152"/>
      <c r="J42" s="152"/>
      <c r="K42" s="152"/>
      <c r="L42" s="152"/>
      <c r="M42" s="152"/>
      <c r="O42" s="152"/>
      <c r="P42" s="152"/>
      <c r="Q42" s="175"/>
      <c r="R42" s="175"/>
      <c r="S42" s="175"/>
      <c r="T42" s="157"/>
    </row>
    <row r="43" spans="1:20" x14ac:dyDescent="0.35">
      <c r="A43" s="150">
        <f>tbl_Metadata_Main[[#This Row],[Unique Identifier ]]</f>
        <v>38</v>
      </c>
      <c r="B43" s="174" t="str">
        <f>tbl_Metadata_Main[[#This Row],[Title ]]</f>
        <v>Impacts of fauna and flora</v>
      </c>
      <c r="C43" s="152"/>
      <c r="D43" s="152"/>
      <c r="E43" s="152"/>
      <c r="F43" s="152"/>
      <c r="G43" s="152"/>
      <c r="H43" s="152"/>
      <c r="I43" s="152"/>
      <c r="J43" s="152"/>
      <c r="K43" s="152"/>
      <c r="L43" s="152"/>
      <c r="M43" s="152"/>
      <c r="O43" s="152"/>
      <c r="P43" s="152"/>
      <c r="Q43" s="175"/>
      <c r="R43" s="175"/>
      <c r="S43" s="175"/>
      <c r="T43" s="157"/>
    </row>
    <row r="44" spans="1:20" ht="144" x14ac:dyDescent="0.35">
      <c r="A44" s="150">
        <f>tbl_Metadata_Main[[#This Row],[Unique Identifier ]]</f>
        <v>39</v>
      </c>
      <c r="B44" s="174" t="str">
        <f>tbl_Metadata_Main[[#This Row],[Title ]]</f>
        <v>Impacts on Marine Base</v>
      </c>
      <c r="C44" s="152" t="s">
        <v>51</v>
      </c>
      <c r="D44" s="152"/>
      <c r="E44" s="152"/>
      <c r="F44" s="152"/>
      <c r="G44" s="152"/>
      <c r="H44" s="152"/>
      <c r="I44" s="152"/>
      <c r="J44" s="152"/>
      <c r="K44" s="152" t="s">
        <v>857</v>
      </c>
      <c r="L44" s="152"/>
      <c r="M44" s="152">
        <v>5</v>
      </c>
      <c r="N44" s="99" t="s">
        <v>1346</v>
      </c>
      <c r="O44" s="152"/>
      <c r="P44" s="152"/>
      <c r="Q44" s="175"/>
      <c r="R44" s="175"/>
      <c r="S44" s="175"/>
      <c r="T44" s="157"/>
    </row>
    <row r="45" spans="1:20" ht="96" x14ac:dyDescent="0.35">
      <c r="A45" s="150">
        <f>tbl_Metadata_Main[[#This Row],[Unique Identifier ]]</f>
        <v>40</v>
      </c>
      <c r="B45" s="174" t="str">
        <f>tbl_Metadata_Main[[#This Row],[Title ]]</f>
        <v>Natural Capital Assessment</v>
      </c>
      <c r="C45" s="152" t="s">
        <v>51</v>
      </c>
      <c r="D45" s="152"/>
      <c r="E45" s="152"/>
      <c r="F45" s="152"/>
      <c r="G45" s="152"/>
      <c r="H45" s="152"/>
      <c r="I45" s="152"/>
      <c r="J45" s="152"/>
      <c r="K45" s="152" t="s">
        <v>857</v>
      </c>
      <c r="L45" s="152"/>
      <c r="M45" s="152">
        <v>1</v>
      </c>
      <c r="N45" s="99" t="s">
        <v>1279</v>
      </c>
      <c r="O45" s="152"/>
      <c r="P45" s="152" t="s">
        <v>1280</v>
      </c>
      <c r="Q45" s="175"/>
      <c r="R45" s="175"/>
      <c r="S45" s="175"/>
      <c r="T45" s="157"/>
    </row>
    <row r="46" spans="1:20" x14ac:dyDescent="0.35">
      <c r="A46" s="150">
        <f>tbl_Metadata_Main[[#This Row],[Unique Identifier ]]</f>
        <v>41</v>
      </c>
      <c r="B46" s="174" t="str">
        <f>tbl_Metadata_Main[[#This Row],[Title ]]</f>
        <v>Proposed Land Use</v>
      </c>
      <c r="C46" s="152"/>
      <c r="D46" s="152"/>
      <c r="E46" s="152"/>
      <c r="F46" s="152"/>
      <c r="G46" s="152"/>
      <c r="H46" s="152"/>
      <c r="I46" s="152"/>
      <c r="J46" s="152"/>
      <c r="K46" s="152"/>
      <c r="L46" s="152"/>
      <c r="M46" s="152"/>
      <c r="N46" s="55"/>
      <c r="O46" s="152"/>
      <c r="P46" s="152"/>
      <c r="Q46" s="175"/>
      <c r="R46" s="175"/>
      <c r="S46" s="175"/>
      <c r="T46" s="157"/>
    </row>
    <row r="47" spans="1:20" x14ac:dyDescent="0.35">
      <c r="A47" s="150">
        <f>tbl_Metadata_Main[[#This Row],[Unique Identifier ]]</f>
        <v>42</v>
      </c>
      <c r="B47" s="174" t="str">
        <f>tbl_Metadata_Main[[#This Row],[Title ]]</f>
        <v>Liquefaction Zone</v>
      </c>
      <c r="C47" s="152"/>
      <c r="D47" s="152"/>
      <c r="E47" s="152"/>
      <c r="F47" s="152"/>
      <c r="G47" s="152"/>
      <c r="H47" s="152"/>
      <c r="I47" s="152"/>
      <c r="J47" s="152"/>
      <c r="K47" s="152"/>
      <c r="L47" s="153"/>
      <c r="M47" s="152"/>
      <c r="O47" s="152"/>
      <c r="P47" s="152"/>
      <c r="Q47" s="175"/>
      <c r="R47" s="175"/>
      <c r="S47" s="175"/>
      <c r="T47" s="157"/>
    </row>
    <row r="48" spans="1:20" ht="72" x14ac:dyDescent="0.35">
      <c r="A48" s="150">
        <f>tbl_Metadata_Main[[#This Row],[Unique Identifier ]]</f>
        <v>43</v>
      </c>
      <c r="B48" s="174" t="str">
        <f>tbl_Metadata_Main[[#This Row],[Title ]]</f>
        <v>Median Houshold Disposable income</v>
      </c>
      <c r="C48" s="182" t="s">
        <v>822</v>
      </c>
      <c r="D48" s="152" t="s">
        <v>1210</v>
      </c>
      <c r="E48" s="152"/>
      <c r="F48" s="152" t="s">
        <v>1212</v>
      </c>
      <c r="G48" s="152" t="s">
        <v>1211</v>
      </c>
      <c r="H48" s="152" t="s">
        <v>1108</v>
      </c>
      <c r="I48" s="152" t="s">
        <v>1116</v>
      </c>
      <c r="J48" s="152" t="s">
        <v>51</v>
      </c>
      <c r="K48" s="152" t="s">
        <v>1117</v>
      </c>
      <c r="L48" s="185" t="s">
        <v>1193</v>
      </c>
      <c r="M48" s="152">
        <v>1</v>
      </c>
      <c r="N48" s="34" t="s">
        <v>1213</v>
      </c>
      <c r="O48" s="152" t="s">
        <v>821</v>
      </c>
      <c r="P48" s="153" t="s">
        <v>1215</v>
      </c>
      <c r="Q48" s="175"/>
      <c r="R48" s="175"/>
      <c r="S48" s="175"/>
      <c r="T48" s="157"/>
    </row>
    <row r="49" spans="1:20" x14ac:dyDescent="0.35">
      <c r="A49" s="150">
        <f>tbl_Metadata_Main[[#This Row],[Unique Identifier ]]</f>
        <v>44</v>
      </c>
      <c r="B49" s="174" t="str">
        <f>tbl_Metadata_Main[[#This Row],[Title ]]</f>
        <v>National Accounts</v>
      </c>
      <c r="C49" s="152" t="s">
        <v>51</v>
      </c>
      <c r="D49" s="152" t="s">
        <v>1361</v>
      </c>
      <c r="E49" s="152"/>
      <c r="F49" s="152"/>
      <c r="G49" s="152"/>
      <c r="H49" s="152"/>
      <c r="I49" s="152"/>
      <c r="J49" s="152"/>
      <c r="K49" s="152" t="s">
        <v>857</v>
      </c>
      <c r="L49" s="153"/>
      <c r="M49" s="152">
        <v>1</v>
      </c>
      <c r="N49" s="34" t="s">
        <v>1362</v>
      </c>
      <c r="O49" s="152"/>
      <c r="P49" s="152" t="s">
        <v>1363</v>
      </c>
      <c r="Q49" s="175"/>
      <c r="R49" s="175"/>
      <c r="S49" s="175"/>
      <c r="T49" s="157"/>
    </row>
    <row r="50" spans="1:20" x14ac:dyDescent="0.35">
      <c r="A50" s="150">
        <f>tbl_Metadata_Main[[#This Row],[Unique Identifier ]]</f>
        <v>45</v>
      </c>
      <c r="B50" s="174" t="str">
        <f>tbl_Metadata_Main[[#This Row],[Title ]]</f>
        <v>Placenames</v>
      </c>
      <c r="C50" s="152"/>
      <c r="D50" s="152"/>
      <c r="E50" s="152"/>
      <c r="F50" s="152"/>
      <c r="G50" s="152"/>
      <c r="H50" s="152"/>
      <c r="I50" s="152"/>
      <c r="J50" s="152"/>
      <c r="K50" s="152"/>
      <c r="L50" s="153"/>
      <c r="M50" s="152"/>
      <c r="O50" s="152"/>
      <c r="P50" s="152"/>
      <c r="Q50" s="175"/>
      <c r="R50" s="175"/>
      <c r="S50" s="175"/>
      <c r="T50" s="157"/>
    </row>
    <row r="51" spans="1:20" x14ac:dyDescent="0.35">
      <c r="A51" s="150">
        <f>tbl_Metadata_Main[[#This Row],[Unique Identifier ]]</f>
        <v>46</v>
      </c>
      <c r="B51" s="174" t="str">
        <f>tbl_Metadata_Main[[#This Row],[Title ]]</f>
        <v>Numbers in Shelters</v>
      </c>
      <c r="C51" s="152"/>
      <c r="D51" s="152"/>
      <c r="E51" s="152"/>
      <c r="F51" s="152"/>
      <c r="G51" s="152"/>
      <c r="H51" s="152"/>
      <c r="I51" s="152"/>
      <c r="J51" s="152"/>
      <c r="K51" s="152"/>
      <c r="L51" s="152"/>
      <c r="M51" s="152"/>
      <c r="O51" s="152"/>
      <c r="P51" s="152"/>
      <c r="Q51" s="175"/>
      <c r="R51" s="175"/>
      <c r="S51" s="175"/>
      <c r="T51" s="157"/>
    </row>
    <row r="52" spans="1:20" x14ac:dyDescent="0.35">
      <c r="A52" s="150">
        <f>tbl_Metadata_Main[[#This Row],[Unique Identifier ]]</f>
        <v>47</v>
      </c>
      <c r="B52" s="174" t="str">
        <f>tbl_Metadata_Main[[#This Row],[Title ]]</f>
        <v>Numbers of people evacuated</v>
      </c>
      <c r="C52" s="152"/>
      <c r="D52" s="152"/>
      <c r="E52" s="152"/>
      <c r="F52" s="152"/>
      <c r="G52" s="152"/>
      <c r="H52" s="152"/>
      <c r="I52" s="152"/>
      <c r="J52" s="152"/>
      <c r="K52" s="152"/>
      <c r="L52" s="152"/>
      <c r="M52" s="152"/>
      <c r="O52" s="152"/>
      <c r="P52" s="152"/>
      <c r="Q52" s="175"/>
      <c r="R52" s="175"/>
      <c r="S52" s="175"/>
      <c r="T52" s="157"/>
    </row>
    <row r="53" spans="1:20" x14ac:dyDescent="0.35">
      <c r="A53" s="150">
        <f>tbl_Metadata_Main[[#This Row],[Unique Identifier ]]</f>
        <v>48</v>
      </c>
      <c r="B53" s="174" t="str">
        <f>tbl_Metadata_Main[[#This Row],[Title ]]</f>
        <v>Numbers receiving aid</v>
      </c>
      <c r="C53" s="182" t="s">
        <v>1147</v>
      </c>
      <c r="D53" s="152" t="s">
        <v>1148</v>
      </c>
      <c r="E53" s="152"/>
      <c r="F53" s="152"/>
      <c r="G53" s="152"/>
      <c r="H53" s="152"/>
      <c r="I53" s="152"/>
      <c r="J53" s="152"/>
      <c r="K53" s="152" t="s">
        <v>1117</v>
      </c>
      <c r="L53" s="152" t="s">
        <v>1149</v>
      </c>
      <c r="M53" s="152"/>
      <c r="O53" s="152"/>
      <c r="P53" s="152"/>
      <c r="Q53" s="175"/>
      <c r="R53" s="175"/>
      <c r="S53" s="175"/>
      <c r="T53" s="157"/>
    </row>
    <row r="54" spans="1:20" x14ac:dyDescent="0.35">
      <c r="A54" s="150">
        <f>tbl_Metadata_Main[[#This Row],[Unique Identifier ]]</f>
        <v>49</v>
      </c>
      <c r="B54" s="174" t="str">
        <f>tbl_Metadata_Main[[#This Row],[Title ]]</f>
        <v>Population Census</v>
      </c>
      <c r="C54" s="152"/>
      <c r="D54" s="152"/>
      <c r="E54" s="152"/>
      <c r="F54" s="152"/>
      <c r="G54" s="152"/>
      <c r="H54" s="152"/>
      <c r="I54" s="152"/>
      <c r="J54" s="152"/>
      <c r="K54" s="152"/>
      <c r="L54" s="152"/>
      <c r="M54" s="152"/>
      <c r="O54" s="152"/>
      <c r="P54" s="152"/>
      <c r="Q54" s="175"/>
      <c r="R54" s="175"/>
      <c r="S54" s="175"/>
      <c r="T54" s="157"/>
    </row>
    <row r="55" spans="1:20" x14ac:dyDescent="0.35">
      <c r="A55" s="150">
        <f>tbl_Metadata_Main[[#This Row],[Unique Identifier ]]</f>
        <v>50</v>
      </c>
      <c r="B55" s="174" t="str">
        <f>tbl_Metadata_Main[[#This Row],[Title ]]</f>
        <v>Reach of Early warning systems</v>
      </c>
      <c r="C55" s="152"/>
      <c r="D55" s="152" t="s">
        <v>1062</v>
      </c>
      <c r="E55" s="152"/>
      <c r="F55" s="152"/>
      <c r="G55" s="152"/>
      <c r="H55" s="152"/>
      <c r="I55" s="152"/>
      <c r="J55" s="152"/>
      <c r="K55" s="152"/>
      <c r="L55" s="152"/>
      <c r="M55" s="152"/>
      <c r="O55" s="152"/>
      <c r="P55" s="152" t="s">
        <v>1063</v>
      </c>
      <c r="Q55" s="175"/>
      <c r="R55" s="175"/>
      <c r="S55" s="175"/>
      <c r="T55" s="157"/>
    </row>
    <row r="56" spans="1:20" x14ac:dyDescent="0.35">
      <c r="A56" s="150">
        <f>tbl_Metadata_Main[[#This Row],[Unique Identifier ]]</f>
        <v>51</v>
      </c>
      <c r="B56" s="174" t="str">
        <f>tbl_Metadata_Main[[#This Row],[Title ]]</f>
        <v>Register of Disasters</v>
      </c>
      <c r="C56" s="152"/>
      <c r="D56" s="152" t="s">
        <v>1062</v>
      </c>
      <c r="E56" s="152"/>
      <c r="F56" s="152"/>
      <c r="G56" s="152"/>
      <c r="H56" s="152"/>
      <c r="I56" s="152"/>
      <c r="J56" s="152"/>
      <c r="K56" s="152" t="s">
        <v>857</v>
      </c>
      <c r="L56" s="152"/>
      <c r="M56" s="152">
        <v>0</v>
      </c>
      <c r="O56" s="152"/>
      <c r="P56" s="152" t="s">
        <v>1473</v>
      </c>
      <c r="Q56" s="175"/>
      <c r="R56" s="175"/>
      <c r="S56" s="175"/>
      <c r="T56" s="157"/>
    </row>
    <row r="57" spans="1:20" x14ac:dyDescent="0.35">
      <c r="A57" s="150">
        <f>tbl_Metadata_Main[[#This Row],[Unique Identifier ]]</f>
        <v>52</v>
      </c>
      <c r="B57" s="174" t="str">
        <f>tbl_Metadata_Main[[#This Row],[Title ]]</f>
        <v>Events Database</v>
      </c>
      <c r="C57" s="152"/>
      <c r="D57" s="152"/>
      <c r="E57" s="152"/>
      <c r="F57" s="152"/>
      <c r="G57" s="152"/>
      <c r="H57" s="152"/>
      <c r="I57" s="152"/>
      <c r="J57" s="152"/>
      <c r="K57" s="152"/>
      <c r="L57" s="152"/>
      <c r="M57" s="152"/>
      <c r="O57" s="152"/>
      <c r="P57" s="152" t="s">
        <v>1004</v>
      </c>
      <c r="Q57" s="175"/>
      <c r="R57" s="175"/>
      <c r="S57" s="175"/>
      <c r="T57" s="157"/>
    </row>
    <row r="58" spans="1:20" x14ac:dyDescent="0.35">
      <c r="A58" s="150">
        <f>tbl_Metadata_Main[[#This Row],[Unique Identifier ]]</f>
        <v>53</v>
      </c>
      <c r="B58" s="174" t="str">
        <f>tbl_Metadata_Main[[#This Row],[Title ]]</f>
        <v>Roads</v>
      </c>
      <c r="C58" s="152" t="s">
        <v>51</v>
      </c>
      <c r="D58" s="152" t="s">
        <v>1302</v>
      </c>
      <c r="E58" s="152"/>
      <c r="F58" s="152"/>
      <c r="G58" s="152"/>
      <c r="H58" s="152"/>
      <c r="I58" s="152"/>
      <c r="J58" s="152"/>
      <c r="K58" s="152" t="s">
        <v>857</v>
      </c>
      <c r="L58" s="152" t="s">
        <v>821</v>
      </c>
      <c r="M58" s="152">
        <v>0</v>
      </c>
      <c r="O58" s="152"/>
      <c r="P58" s="152" t="s">
        <v>903</v>
      </c>
      <c r="Q58" s="175"/>
      <c r="R58" s="175"/>
      <c r="S58" s="175"/>
      <c r="T58" s="157"/>
    </row>
    <row r="59" spans="1:20" x14ac:dyDescent="0.35">
      <c r="A59" s="150">
        <f>tbl_Metadata_Main[[#This Row],[Unique Identifier ]]</f>
        <v>54</v>
      </c>
      <c r="B59" s="174" t="str">
        <f>tbl_Metadata_Main[[#This Row],[Title ]]</f>
        <v>Salt Ponds</v>
      </c>
      <c r="C59" s="152"/>
      <c r="D59" s="152"/>
      <c r="E59" s="152"/>
      <c r="F59" s="152"/>
      <c r="G59" s="152"/>
      <c r="H59" s="152"/>
      <c r="I59" s="152"/>
      <c r="J59" s="152"/>
      <c r="K59" s="152"/>
      <c r="L59" s="152"/>
      <c r="M59" s="152"/>
      <c r="O59" s="152"/>
      <c r="P59" s="152"/>
      <c r="Q59" s="175"/>
      <c r="R59" s="175"/>
      <c r="S59" s="175"/>
      <c r="T59" s="157"/>
    </row>
    <row r="60" spans="1:20" x14ac:dyDescent="0.35">
      <c r="A60" s="150">
        <f>tbl_Metadata_Main[[#This Row],[Unique Identifier ]]</f>
        <v>55</v>
      </c>
      <c r="B60" s="174" t="str">
        <f>tbl_Metadata_Main[[#This Row],[Title ]]</f>
        <v>Shelters</v>
      </c>
      <c r="C60" s="152"/>
      <c r="D60" s="152"/>
      <c r="E60" s="152"/>
      <c r="F60" s="152"/>
      <c r="G60" s="152"/>
      <c r="H60" s="152"/>
      <c r="I60" s="152"/>
      <c r="J60" s="152"/>
      <c r="K60" s="152"/>
      <c r="L60" s="152"/>
      <c r="M60" s="152"/>
      <c r="O60" s="152"/>
      <c r="P60" s="152"/>
      <c r="Q60" s="175"/>
      <c r="R60" s="175"/>
      <c r="S60" s="175"/>
      <c r="T60" s="157"/>
    </row>
    <row r="61" spans="1:20" x14ac:dyDescent="0.35">
      <c r="A61" s="150">
        <f>tbl_Metadata_Main[[#This Row],[Unique Identifier ]]</f>
        <v>56</v>
      </c>
      <c r="B61" s="174" t="str">
        <f>tbl_Metadata_Main[[#This Row],[Title ]]</f>
        <v>Storm Surge</v>
      </c>
      <c r="C61" s="152" t="s">
        <v>51</v>
      </c>
      <c r="D61" s="152" t="s">
        <v>887</v>
      </c>
      <c r="E61" s="152"/>
      <c r="F61" s="152"/>
      <c r="G61" s="152"/>
      <c r="H61" s="152"/>
      <c r="I61" s="152"/>
      <c r="J61" s="152"/>
      <c r="K61" s="152" t="s">
        <v>857</v>
      </c>
      <c r="L61" s="152"/>
      <c r="M61" s="152">
        <v>1</v>
      </c>
      <c r="N61" s="34" t="s">
        <v>824</v>
      </c>
      <c r="O61" s="152"/>
      <c r="P61" s="152" t="s">
        <v>1432</v>
      </c>
      <c r="Q61" s="175"/>
      <c r="R61" s="175"/>
      <c r="S61" s="175"/>
      <c r="T61" s="157"/>
    </row>
    <row r="62" spans="1:20" x14ac:dyDescent="0.35">
      <c r="A62" s="150">
        <f>tbl_Metadata_Main[[#This Row],[Unique Identifier ]]</f>
        <v>57</v>
      </c>
      <c r="B62" s="174" t="str">
        <f>tbl_Metadata_Main[[#This Row],[Title ]]</f>
        <v>Tourism Facilities</v>
      </c>
      <c r="C62" s="152"/>
      <c r="D62" s="152"/>
      <c r="E62" s="152"/>
      <c r="F62" s="152"/>
      <c r="G62" s="152"/>
      <c r="H62" s="152"/>
      <c r="I62" s="152"/>
      <c r="J62" s="152"/>
      <c r="K62" s="152"/>
      <c r="L62" s="152"/>
      <c r="M62" s="152"/>
      <c r="O62" s="152"/>
      <c r="P62" s="152"/>
      <c r="Q62" s="175"/>
      <c r="R62" s="175"/>
      <c r="S62" s="175"/>
      <c r="T62" s="157"/>
    </row>
    <row r="63" spans="1:20" x14ac:dyDescent="0.35">
      <c r="A63" s="150">
        <f>tbl_Metadata_Main[[#This Row],[Unique Identifier ]]</f>
        <v>58</v>
      </c>
      <c r="B63" s="174" t="str">
        <f>tbl_Metadata_Main[[#This Row],[Title ]]</f>
        <v>Transformers</v>
      </c>
      <c r="C63" s="152" t="s">
        <v>51</v>
      </c>
      <c r="D63" s="152" t="s">
        <v>1486</v>
      </c>
      <c r="E63" s="152"/>
      <c r="F63" s="152"/>
      <c r="G63" s="152"/>
      <c r="H63" s="152"/>
      <c r="I63" s="152"/>
      <c r="J63" s="152"/>
      <c r="K63" s="152" t="s">
        <v>857</v>
      </c>
      <c r="L63" s="152" t="s">
        <v>821</v>
      </c>
      <c r="M63" s="152">
        <v>2</v>
      </c>
      <c r="N63" s="34" t="s">
        <v>1487</v>
      </c>
      <c r="O63" s="152"/>
      <c r="P63" s="152" t="s">
        <v>1488</v>
      </c>
      <c r="Q63" s="175"/>
      <c r="R63" s="175"/>
      <c r="S63" s="175"/>
      <c r="T63" s="157"/>
    </row>
    <row r="64" spans="1:20" x14ac:dyDescent="0.35">
      <c r="A64" s="150">
        <f>tbl_Metadata_Main[[#This Row],[Unique Identifier ]]</f>
        <v>59</v>
      </c>
      <c r="B64" s="174" t="str">
        <f>tbl_Metadata_Main[[#This Row],[Title ]]</f>
        <v>Terrestrial Habitats</v>
      </c>
      <c r="C64" s="152"/>
      <c r="D64" s="152"/>
      <c r="E64" s="152"/>
      <c r="F64" s="152"/>
      <c r="G64" s="152"/>
      <c r="H64" s="152"/>
      <c r="I64" s="152"/>
      <c r="J64" s="152"/>
      <c r="K64" s="152"/>
      <c r="L64" s="152"/>
      <c r="M64" s="152"/>
      <c r="O64" s="152"/>
      <c r="P64" s="152"/>
      <c r="Q64" s="175"/>
      <c r="R64" s="175"/>
      <c r="S64" s="175"/>
      <c r="T64" s="157"/>
    </row>
    <row r="65" spans="1:20" x14ac:dyDescent="0.35">
      <c r="A65" s="150">
        <f>tbl_Metadata_Main[[#This Row],[Unique Identifier ]]</f>
        <v>60</v>
      </c>
      <c r="B65" s="174" t="str">
        <f>tbl_Metadata_Main[[#This Row],[Title ]]</f>
        <v>Water Pipes</v>
      </c>
      <c r="C65" s="152"/>
      <c r="D65" s="152"/>
      <c r="E65" s="152"/>
      <c r="F65" s="152"/>
      <c r="G65" s="152"/>
      <c r="H65" s="152"/>
      <c r="I65" s="152"/>
      <c r="J65" s="152"/>
      <c r="K65" s="152"/>
      <c r="L65" s="152"/>
      <c r="M65" s="152"/>
      <c r="O65" s="152"/>
      <c r="P65" s="152"/>
      <c r="Q65" s="175"/>
      <c r="R65" s="175"/>
      <c r="S65" s="175"/>
      <c r="T65" s="157"/>
    </row>
    <row r="66" spans="1:20" x14ac:dyDescent="0.35">
      <c r="A66" s="150">
        <f>tbl_Metadata_Main[[#This Row],[Unique Identifier ]]</f>
        <v>61</v>
      </c>
      <c r="B66" s="174" t="str">
        <f>tbl_Metadata_Main[[#This Row],[Title ]]</f>
        <v>Water Pumps</v>
      </c>
      <c r="C66" s="152"/>
      <c r="D66" s="152"/>
      <c r="E66" s="152"/>
      <c r="F66" s="152"/>
      <c r="G66" s="152"/>
      <c r="H66" s="152"/>
      <c r="I66" s="152"/>
      <c r="J66" s="152"/>
      <c r="K66" s="152"/>
      <c r="L66" s="152"/>
      <c r="M66" s="152"/>
      <c r="O66" s="152"/>
      <c r="P66" s="152"/>
      <c r="Q66" s="175"/>
      <c r="R66" s="175"/>
      <c r="S66" s="175"/>
      <c r="T66" s="157"/>
    </row>
    <row r="67" spans="1:20" x14ac:dyDescent="0.35">
      <c r="A67" s="150">
        <f>tbl_Metadata_Main[[#This Row],[Unique Identifier ]]</f>
        <v>62</v>
      </c>
      <c r="B67" s="174" t="str">
        <f>tbl_Metadata_Main[[#This Row],[Title ]]</f>
        <v>Water Tanks/Reservoirs</v>
      </c>
      <c r="C67" s="152"/>
      <c r="D67" s="152"/>
      <c r="E67" s="152"/>
      <c r="F67" s="152"/>
      <c r="G67" s="152"/>
      <c r="H67" s="152"/>
      <c r="I67" s="152"/>
      <c r="J67" s="152"/>
      <c r="K67" s="152"/>
      <c r="L67" s="152"/>
      <c r="M67" s="152"/>
      <c r="O67" s="152"/>
      <c r="P67" s="152"/>
      <c r="Q67" s="175"/>
      <c r="R67" s="175"/>
      <c r="S67" s="175"/>
      <c r="T67" s="157"/>
    </row>
    <row r="68" spans="1:20" x14ac:dyDescent="0.35">
      <c r="A68" s="150">
        <f>tbl_Metadata_Main[[#This Row],[Unique Identifier ]]</f>
        <v>63</v>
      </c>
      <c r="B68" s="174" t="str">
        <f>tbl_Metadata_Main[[#This Row],[Title ]]</f>
        <v>Agricultural Impacts</v>
      </c>
      <c r="C68" s="152"/>
      <c r="D68" s="152"/>
      <c r="E68" s="152"/>
      <c r="F68" s="152"/>
      <c r="G68" s="152"/>
      <c r="H68" s="152"/>
      <c r="I68" s="152"/>
      <c r="J68" s="152"/>
      <c r="K68" s="152"/>
      <c r="L68" s="152"/>
      <c r="M68" s="152"/>
      <c r="O68" s="152"/>
      <c r="P68" s="152"/>
      <c r="Q68" s="175"/>
      <c r="R68" s="175"/>
      <c r="S68" s="175"/>
      <c r="T68" s="157"/>
    </row>
    <row r="69" spans="1:20" x14ac:dyDescent="0.35">
      <c r="A69" s="150">
        <f>tbl_Metadata_Main[[#This Row],[Unique Identifier ]]</f>
        <v>64</v>
      </c>
      <c r="B69" s="174" t="str">
        <f>tbl_Metadata_Main[[#This Row],[Title ]]</f>
        <v>Loss of water resources</v>
      </c>
      <c r="C69" s="152"/>
      <c r="D69" s="152"/>
      <c r="E69" s="152"/>
      <c r="F69" s="152"/>
      <c r="G69" s="152"/>
      <c r="H69" s="152"/>
      <c r="I69" s="152"/>
      <c r="J69" s="152"/>
      <c r="K69" s="152"/>
      <c r="L69" s="152"/>
      <c r="M69" s="152"/>
      <c r="O69" s="152"/>
      <c r="P69" s="152" t="s">
        <v>1005</v>
      </c>
      <c r="Q69" s="175"/>
      <c r="R69" s="175"/>
      <c r="S69" s="175"/>
      <c r="T69" s="157"/>
    </row>
    <row r="70" spans="1:20" x14ac:dyDescent="0.35">
      <c r="A70" s="150">
        <f>tbl_Metadata_Main[[#This Row],[Unique Identifier ]]</f>
        <v>65</v>
      </c>
      <c r="B70" s="174" t="str">
        <f>tbl_Metadata_Main[[#This Row],[Title ]]</f>
        <v>Critical Facilities</v>
      </c>
      <c r="C70" s="152"/>
      <c r="D70" s="152"/>
      <c r="E70" s="152"/>
      <c r="F70" s="152"/>
      <c r="G70" s="152"/>
      <c r="H70" s="152"/>
      <c r="I70" s="152"/>
      <c r="J70" s="152"/>
      <c r="K70" s="152"/>
      <c r="L70" s="152"/>
      <c r="M70" s="152"/>
      <c r="O70" s="152"/>
      <c r="P70" s="152"/>
      <c r="Q70" s="175"/>
      <c r="R70" s="175"/>
      <c r="S70" s="175"/>
      <c r="T70" s="157"/>
    </row>
    <row r="71" spans="1:20" x14ac:dyDescent="0.35">
      <c r="A71" s="150">
        <f>tbl_Metadata_Main[[#This Row],[Unique Identifier ]]</f>
        <v>66</v>
      </c>
      <c r="B71" s="174" t="str">
        <f>tbl_Metadata_Main[[#This Row],[Title ]]</f>
        <v>Solid Waste</v>
      </c>
      <c r="C71" s="152"/>
      <c r="D71" s="152"/>
      <c r="E71" s="152"/>
      <c r="F71" s="152"/>
      <c r="G71" s="152"/>
      <c r="H71" s="152"/>
      <c r="I71" s="152"/>
      <c r="J71" s="152"/>
      <c r="K71" s="152"/>
      <c r="L71" s="152"/>
      <c r="M71" s="152"/>
      <c r="O71" s="152"/>
      <c r="P71" s="152"/>
      <c r="Q71" s="175"/>
      <c r="R71" s="175"/>
      <c r="S71" s="175"/>
      <c r="T71" s="157"/>
    </row>
    <row r="72" spans="1:20" x14ac:dyDescent="0.35">
      <c r="A72" s="150">
        <f>tbl_Metadata_Main[[#This Row],[Unique Identifier ]]</f>
        <v>67</v>
      </c>
      <c r="B72" s="174" t="str">
        <f>tbl_Metadata_Main[[#This Row],[Title ]]</f>
        <v>Protected Areas</v>
      </c>
      <c r="C72" s="152"/>
      <c r="D72" s="152"/>
      <c r="E72" s="152"/>
      <c r="F72" s="152"/>
      <c r="G72" s="152"/>
      <c r="H72" s="152"/>
      <c r="I72" s="152"/>
      <c r="J72" s="152"/>
      <c r="K72" s="152"/>
      <c r="L72" s="152"/>
      <c r="M72" s="152"/>
      <c r="O72" s="152"/>
      <c r="P72" s="152"/>
      <c r="Q72" s="175"/>
      <c r="R72" s="175"/>
      <c r="S72" s="175"/>
      <c r="T72" s="157"/>
    </row>
    <row r="73" spans="1:20" x14ac:dyDescent="0.35">
      <c r="A73" s="150">
        <f>tbl_Metadata_Main[[#This Row],[Unique Identifier ]]</f>
        <v>68</v>
      </c>
      <c r="B73" s="174" t="str">
        <f>tbl_Metadata_Main[[#This Row],[Title ]]</f>
        <v>Digital Terrain Model</v>
      </c>
      <c r="C73" s="152"/>
      <c r="D73" s="152"/>
      <c r="E73" s="152"/>
      <c r="F73" s="152"/>
      <c r="G73" s="152"/>
      <c r="H73" s="152"/>
      <c r="I73" s="152"/>
      <c r="J73" s="152"/>
      <c r="K73" s="152"/>
      <c r="L73" s="152"/>
      <c r="M73" s="152"/>
      <c r="O73" s="152"/>
      <c r="P73" s="152"/>
      <c r="Q73" s="175"/>
      <c r="R73" s="175"/>
      <c r="S73" s="175"/>
      <c r="T73" s="157"/>
    </row>
    <row r="74" spans="1:20" x14ac:dyDescent="0.35">
      <c r="A74" s="150">
        <f>tbl_Metadata_Main[[#This Row],[Unique Identifier ]]</f>
        <v>69</v>
      </c>
      <c r="B74" s="174" t="str">
        <f>tbl_Metadata_Main[[#This Row],[Title ]]</f>
        <v>Bathymetry</v>
      </c>
      <c r="C74" s="152" t="s">
        <v>51</v>
      </c>
      <c r="D74" s="152" t="s">
        <v>1177</v>
      </c>
      <c r="E74" s="152"/>
      <c r="F74" s="152" t="s">
        <v>1178</v>
      </c>
      <c r="G74" s="152"/>
      <c r="H74" s="152"/>
      <c r="I74" s="152" t="s">
        <v>1115</v>
      </c>
      <c r="J74" s="152" t="s">
        <v>51</v>
      </c>
      <c r="K74" s="152"/>
      <c r="L74" s="152"/>
      <c r="M74" s="152"/>
      <c r="O74" s="152"/>
      <c r="P74" s="152"/>
      <c r="Q74" s="175"/>
      <c r="R74" s="175"/>
      <c r="S74" s="175"/>
      <c r="T74" s="157"/>
    </row>
    <row r="75" spans="1:20" x14ac:dyDescent="0.35">
      <c r="A75" s="150">
        <f>tbl_Metadata_Main[[#This Row],[Unique Identifier ]]</f>
        <v>70</v>
      </c>
      <c r="B75" s="174" t="str">
        <f>tbl_Metadata_Main[[#This Row],[Title ]]</f>
        <v>Migration</v>
      </c>
      <c r="C75" s="152" t="s">
        <v>51</v>
      </c>
      <c r="D75" s="152" t="s">
        <v>1148</v>
      </c>
      <c r="E75" s="152"/>
      <c r="F75" s="152" t="s">
        <v>1178</v>
      </c>
      <c r="G75" s="152"/>
      <c r="H75" s="152"/>
      <c r="I75" s="152" t="s">
        <v>1115</v>
      </c>
      <c r="J75" s="152" t="s">
        <v>51</v>
      </c>
      <c r="K75" s="152"/>
      <c r="L75" s="152"/>
      <c r="M75" s="152"/>
      <c r="O75" s="152"/>
      <c r="P75" s="152"/>
      <c r="Q75" s="175"/>
      <c r="R75" s="175"/>
      <c r="S75" s="175"/>
      <c r="T75" s="157"/>
    </row>
    <row r="76" spans="1:20" x14ac:dyDescent="0.35">
      <c r="A76" s="150">
        <f>tbl_Metadata_Main[[#This Row],[Unique Identifier ]]</f>
        <v>71</v>
      </c>
      <c r="B76" s="174" t="str">
        <f>tbl_Metadata_Main[[#This Row],[Title ]]</f>
        <v>Health Statistics</v>
      </c>
      <c r="C76" s="152" t="s">
        <v>51</v>
      </c>
      <c r="D76" s="152" t="s">
        <v>1148</v>
      </c>
      <c r="E76" s="152"/>
      <c r="F76" s="152"/>
      <c r="G76" s="152"/>
      <c r="H76" s="152"/>
      <c r="I76" s="152" t="s">
        <v>1115</v>
      </c>
      <c r="J76" s="152"/>
      <c r="K76" s="152"/>
      <c r="L76" s="152"/>
      <c r="M76" s="152"/>
      <c r="O76" s="152"/>
      <c r="P76" s="152"/>
      <c r="Q76" s="175"/>
      <c r="R76" s="175"/>
      <c r="S76" s="175"/>
      <c r="T76" s="157"/>
    </row>
    <row r="77" spans="1:20" x14ac:dyDescent="0.35">
      <c r="A77" s="150">
        <f>tbl_Metadata_Main[[#This Row],[Unique Identifier ]]</f>
        <v>72</v>
      </c>
      <c r="B77" s="174" t="str">
        <f>tbl_Metadata_Main[[#This Row],[Title ]]</f>
        <v>Living Conditions</v>
      </c>
      <c r="C77" s="152"/>
      <c r="D77" s="152"/>
      <c r="E77" s="152"/>
      <c r="F77" s="152"/>
      <c r="G77" s="152"/>
      <c r="H77" s="152"/>
      <c r="I77" s="152"/>
      <c r="J77" s="152"/>
      <c r="K77" s="152"/>
      <c r="L77" s="152"/>
      <c r="M77" s="152"/>
      <c r="O77" s="152"/>
      <c r="P77" s="152"/>
      <c r="Q77" s="175"/>
      <c r="R77" s="175"/>
      <c r="S77" s="175"/>
      <c r="T77" s="157"/>
    </row>
    <row r="78" spans="1:20" x14ac:dyDescent="0.35">
      <c r="A78" s="150">
        <f>tbl_Metadata_Main[[#This Row],[Unique Identifier ]]</f>
        <v>73</v>
      </c>
      <c r="B78" s="174" t="str">
        <f>tbl_Metadata_Main[[#This Row],[Title ]]</f>
        <v>ICT Inventory</v>
      </c>
      <c r="C78" s="152" t="s">
        <v>51</v>
      </c>
      <c r="D78" s="152" t="s">
        <v>1317</v>
      </c>
      <c r="E78" s="152"/>
      <c r="F78" s="152"/>
      <c r="G78" s="152"/>
      <c r="H78" s="152"/>
      <c r="I78" s="152" t="s">
        <v>626</v>
      </c>
      <c r="J78" s="152"/>
      <c r="K78" s="152" t="s">
        <v>857</v>
      </c>
      <c r="L78" s="152"/>
      <c r="M78" s="152">
        <v>1</v>
      </c>
      <c r="N78" s="34" t="s">
        <v>1318</v>
      </c>
      <c r="O78" s="152"/>
      <c r="P78" s="152"/>
      <c r="Q78" s="175"/>
      <c r="R78" s="175"/>
      <c r="S78" s="175"/>
      <c r="T78" s="157"/>
    </row>
    <row r="79" spans="1:20" x14ac:dyDescent="0.35">
      <c r="A79" s="150">
        <f>tbl_Metadata_Main[[#This Row],[Unique Identifier ]]</f>
        <v>74</v>
      </c>
      <c r="B79" s="174" t="str">
        <f>tbl_Metadata_Main[[#This Row],[Title ]]</f>
        <v>Turtle Beaches</v>
      </c>
      <c r="C79" s="152"/>
      <c r="D79" s="152"/>
      <c r="E79" s="152"/>
      <c r="F79" s="152"/>
      <c r="G79" s="152"/>
      <c r="H79" s="152"/>
      <c r="I79" s="152"/>
      <c r="J79" s="152"/>
      <c r="K79" s="152"/>
      <c r="L79" s="152"/>
      <c r="M79" s="152"/>
      <c r="O79" s="152"/>
      <c r="P79" s="152"/>
      <c r="Q79" s="175"/>
      <c r="R79" s="175"/>
      <c r="S79" s="175"/>
      <c r="T79" s="157"/>
    </row>
    <row r="80" spans="1:20" x14ac:dyDescent="0.35">
      <c r="A80" s="150">
        <f>tbl_Metadata_Main[[#This Row],[Unique Identifier ]]</f>
        <v>75</v>
      </c>
      <c r="B80" s="174" t="str">
        <f>tbl_Metadata_Main[[#This Row],[Title ]]</f>
        <v>Water Access Points</v>
      </c>
      <c r="C80" s="152"/>
      <c r="D80" s="152"/>
      <c r="E80" s="152"/>
      <c r="F80" s="152"/>
      <c r="G80" s="152"/>
      <c r="H80" s="152"/>
      <c r="I80" s="152"/>
      <c r="J80" s="152"/>
      <c r="K80" s="152"/>
      <c r="L80" s="152"/>
      <c r="M80" s="152"/>
      <c r="O80" s="152"/>
      <c r="P80" s="152"/>
      <c r="Q80" s="175"/>
      <c r="R80" s="175"/>
      <c r="S80" s="175"/>
      <c r="T80" s="157"/>
    </row>
    <row r="81" spans="1:20" x14ac:dyDescent="0.35">
      <c r="A81" s="150">
        <f>tbl_Metadata_Main[[#This Row],[Unique Identifier ]]</f>
        <v>76</v>
      </c>
      <c r="B81" s="174" t="str">
        <f>tbl_Metadata_Main[[#This Row],[Title ]]</f>
        <v>Impacts on Historical Heritage</v>
      </c>
      <c r="C81" s="152" t="s">
        <v>51</v>
      </c>
      <c r="D81" s="152" t="s">
        <v>1769</v>
      </c>
      <c r="E81" s="152"/>
      <c r="F81" s="152"/>
      <c r="G81" s="152"/>
      <c r="H81" s="152"/>
      <c r="I81" s="152"/>
      <c r="J81" s="152"/>
      <c r="K81" s="152" t="s">
        <v>857</v>
      </c>
      <c r="L81" s="152"/>
      <c r="M81" s="152">
        <v>0</v>
      </c>
      <c r="O81" s="152"/>
      <c r="P81" s="152" t="s">
        <v>1770</v>
      </c>
      <c r="Q81" s="175"/>
      <c r="R81" s="175"/>
      <c r="S81" s="175"/>
      <c r="T81" s="157"/>
    </row>
    <row r="82" spans="1:20" x14ac:dyDescent="0.35">
      <c r="A82" s="150">
        <f>tbl_Metadata_Main[[#This Row],[Unique Identifier ]]</f>
        <v>77</v>
      </c>
      <c r="B82" s="174" t="str">
        <f>tbl_Metadata_Main[[#This Row],[Title ]]</f>
        <v>Marine Units</v>
      </c>
      <c r="C82" s="152"/>
      <c r="D82" s="152"/>
      <c r="E82" s="152"/>
      <c r="F82" s="152"/>
      <c r="G82" s="152"/>
      <c r="H82" s="152"/>
      <c r="I82" s="152"/>
      <c r="J82" s="152"/>
      <c r="K82" s="152"/>
      <c r="L82" s="152"/>
      <c r="M82" s="152"/>
      <c r="O82" s="152"/>
      <c r="P82" s="152"/>
      <c r="Q82" s="175"/>
      <c r="R82" s="175"/>
      <c r="S82" s="175"/>
      <c r="T82" s="157"/>
    </row>
    <row r="83" spans="1:20" x14ac:dyDescent="0.35">
      <c r="A83" s="150">
        <f>tbl_Metadata_Main[[#This Row],[Unique Identifier ]]</f>
        <v>78</v>
      </c>
      <c r="B83" s="174" t="str">
        <f>tbl_Metadata_Main[[#This Row],[Title ]]</f>
        <v>XTBC</v>
      </c>
      <c r="C83" s="152"/>
      <c r="D83" s="152"/>
      <c r="E83" s="152"/>
      <c r="F83" s="152"/>
      <c r="G83" s="152"/>
      <c r="H83" s="152"/>
      <c r="I83" s="152"/>
      <c r="J83" s="152"/>
      <c r="K83" s="152"/>
      <c r="L83" s="152"/>
      <c r="M83" s="152"/>
      <c r="O83" s="152"/>
      <c r="P83" s="152"/>
      <c r="Q83" s="175"/>
      <c r="R83" s="175"/>
      <c r="S83" s="175"/>
      <c r="T83" s="157"/>
    </row>
    <row r="84" spans="1:20" x14ac:dyDescent="0.35">
      <c r="A84" s="150">
        <f>tbl_Metadata_Main[[#This Row],[Unique Identifier ]]</f>
        <v>79</v>
      </c>
      <c r="B84" s="174" t="str">
        <f>tbl_Metadata_Main[[#This Row],[Title ]]</f>
        <v>XTBC</v>
      </c>
      <c r="C84" s="152"/>
      <c r="D84" s="152"/>
      <c r="E84" s="152"/>
      <c r="F84" s="152"/>
      <c r="G84" s="152"/>
      <c r="H84" s="152"/>
      <c r="I84" s="152"/>
      <c r="J84" s="152"/>
      <c r="K84" s="152"/>
      <c r="L84" s="152"/>
      <c r="M84" s="152"/>
      <c r="O84" s="152"/>
      <c r="P84" s="152"/>
      <c r="Q84" s="175"/>
      <c r="R84" s="175"/>
      <c r="S84" s="175"/>
      <c r="T84" s="157"/>
    </row>
    <row r="85" spans="1:20" x14ac:dyDescent="0.35">
      <c r="A85" s="150">
        <f>tbl_Metadata_Main[[#This Row],[Unique Identifier ]]</f>
        <v>80</v>
      </c>
      <c r="B85" s="174" t="str">
        <f>tbl_Metadata_Main[[#This Row],[Title ]]</f>
        <v>XTBC</v>
      </c>
      <c r="C85" s="152"/>
      <c r="D85" s="152"/>
      <c r="E85" s="152"/>
      <c r="F85" s="152"/>
      <c r="G85" s="152"/>
      <c r="H85" s="152"/>
      <c r="I85" s="152"/>
      <c r="J85" s="152"/>
      <c r="K85" s="152"/>
      <c r="L85" s="152"/>
      <c r="M85" s="152"/>
      <c r="O85" s="152"/>
      <c r="P85" s="152"/>
      <c r="Q85" s="175"/>
      <c r="R85" s="175"/>
      <c r="S85" s="175"/>
      <c r="T85" s="157"/>
    </row>
    <row r="86" spans="1:20" x14ac:dyDescent="0.35">
      <c r="A86" s="150">
        <f>tbl_Metadata_Main[[#This Row],[Unique Identifier ]]</f>
        <v>81</v>
      </c>
      <c r="B86" s="174" t="str">
        <f>tbl_Metadata_Main[[#This Row],[Title ]]</f>
        <v>XTBC</v>
      </c>
      <c r="C86" s="152"/>
      <c r="D86" s="152"/>
      <c r="E86" s="152"/>
      <c r="F86" s="152"/>
      <c r="G86" s="152"/>
      <c r="H86" s="152"/>
      <c r="I86" s="152"/>
      <c r="J86" s="152"/>
      <c r="K86" s="152"/>
      <c r="L86" s="152"/>
      <c r="M86" s="152"/>
      <c r="O86" s="152"/>
      <c r="P86" s="152"/>
      <c r="Q86" s="175"/>
      <c r="R86" s="175"/>
      <c r="S86" s="175"/>
      <c r="T86" s="157"/>
    </row>
    <row r="87" spans="1:20" x14ac:dyDescent="0.35">
      <c r="A87" s="150">
        <f>tbl_Metadata_Main[[#This Row],[Unique Identifier ]]</f>
        <v>82</v>
      </c>
      <c r="B87" s="174" t="str">
        <f>tbl_Metadata_Main[[#This Row],[Title ]]</f>
        <v>XTBC</v>
      </c>
      <c r="C87" s="152"/>
      <c r="D87" s="152"/>
      <c r="E87" s="152"/>
      <c r="F87" s="152"/>
      <c r="G87" s="152"/>
      <c r="H87" s="152"/>
      <c r="I87" s="152"/>
      <c r="J87" s="152"/>
      <c r="K87" s="152"/>
      <c r="L87" s="152"/>
      <c r="M87" s="152"/>
      <c r="O87" s="152"/>
      <c r="P87" s="152"/>
      <c r="Q87" s="175"/>
      <c r="R87" s="175"/>
      <c r="S87" s="175"/>
      <c r="T87" s="157"/>
    </row>
    <row r="88" spans="1:20" x14ac:dyDescent="0.35">
      <c r="A88" s="150">
        <f>tbl_Metadata_Main[[#This Row],[Unique Identifier ]]</f>
        <v>83</v>
      </c>
      <c r="B88" s="174" t="str">
        <f>tbl_Metadata_Main[[#This Row],[Title ]]</f>
        <v>XTBC</v>
      </c>
      <c r="C88" s="152"/>
      <c r="D88" s="152"/>
      <c r="E88" s="152"/>
      <c r="F88" s="152"/>
      <c r="G88" s="152"/>
      <c r="H88" s="152"/>
      <c r="I88" s="152"/>
      <c r="J88" s="152"/>
      <c r="K88" s="152"/>
      <c r="L88" s="152"/>
      <c r="M88" s="152"/>
      <c r="O88" s="152"/>
      <c r="P88" s="152"/>
      <c r="Q88" s="175"/>
      <c r="R88" s="175"/>
      <c r="S88" s="175"/>
      <c r="T88" s="157"/>
    </row>
    <row r="89" spans="1:20" x14ac:dyDescent="0.35">
      <c r="A89" s="150">
        <f>tbl_Metadata_Main[[#This Row],[Unique Identifier ]]</f>
        <v>84</v>
      </c>
      <c r="B89" s="174" t="str">
        <f>tbl_Metadata_Main[[#This Row],[Title ]]</f>
        <v>XTBC</v>
      </c>
      <c r="C89" s="152"/>
      <c r="D89" s="152"/>
      <c r="E89" s="152"/>
      <c r="F89" s="152"/>
      <c r="G89" s="152"/>
      <c r="H89" s="152"/>
      <c r="I89" s="152"/>
      <c r="J89" s="152"/>
      <c r="K89" s="152"/>
      <c r="L89" s="152"/>
      <c r="M89" s="152"/>
      <c r="O89" s="152"/>
      <c r="P89" s="152"/>
      <c r="Q89" s="175"/>
      <c r="R89" s="175"/>
      <c r="S89" s="175"/>
      <c r="T89" s="157"/>
    </row>
    <row r="90" spans="1:20" x14ac:dyDescent="0.35">
      <c r="A90" s="150">
        <f>tbl_Metadata_Main[[#This Row],[Unique Identifier ]]</f>
        <v>85</v>
      </c>
      <c r="B90" s="174" t="str">
        <f>tbl_Metadata_Main[[#This Row],[Title ]]</f>
        <v>XTBC</v>
      </c>
      <c r="C90" s="152"/>
      <c r="D90" s="152"/>
      <c r="E90" s="152"/>
      <c r="F90" s="152"/>
      <c r="G90" s="152"/>
      <c r="H90" s="152"/>
      <c r="I90" s="152"/>
      <c r="J90" s="152"/>
      <c r="K90" s="152"/>
      <c r="L90" s="152"/>
      <c r="M90" s="152"/>
      <c r="O90" s="152"/>
      <c r="P90" s="152"/>
      <c r="Q90" s="175"/>
      <c r="R90" s="175"/>
      <c r="S90" s="175"/>
      <c r="T90" s="157"/>
    </row>
    <row r="91" spans="1:20" x14ac:dyDescent="0.35">
      <c r="A91" s="150">
        <f>tbl_Metadata_Main[[#This Row],[Unique Identifier ]]</f>
        <v>86</v>
      </c>
      <c r="B91" s="174" t="str">
        <f>tbl_Metadata_Main[[#This Row],[Title ]]</f>
        <v>XTBC</v>
      </c>
      <c r="C91" s="152"/>
      <c r="D91" s="152"/>
      <c r="E91" s="152"/>
      <c r="F91" s="152"/>
      <c r="G91" s="152"/>
      <c r="H91" s="152"/>
      <c r="I91" s="152"/>
      <c r="J91" s="152"/>
      <c r="K91" s="152"/>
      <c r="L91" s="152"/>
      <c r="M91" s="152"/>
      <c r="O91" s="152"/>
      <c r="P91" s="152"/>
      <c r="Q91" s="175"/>
      <c r="R91" s="175"/>
      <c r="S91" s="175"/>
      <c r="T91" s="157"/>
    </row>
    <row r="92" spans="1:20" x14ac:dyDescent="0.35">
      <c r="A92" s="150">
        <f>tbl_Metadata_Main[[#This Row],[Unique Identifier ]]</f>
        <v>87</v>
      </c>
      <c r="B92" s="174" t="str">
        <f>tbl_Metadata_Main[[#This Row],[Title ]]</f>
        <v>XTBC</v>
      </c>
      <c r="C92" s="152"/>
      <c r="D92" s="152"/>
      <c r="E92" s="152"/>
      <c r="F92" s="152"/>
      <c r="G92" s="152"/>
      <c r="H92" s="152"/>
      <c r="I92" s="152"/>
      <c r="J92" s="152"/>
      <c r="K92" s="152"/>
      <c r="L92" s="152"/>
      <c r="M92" s="152"/>
      <c r="O92" s="152"/>
      <c r="P92" s="152"/>
      <c r="Q92" s="175"/>
      <c r="R92" s="175"/>
      <c r="S92" s="175"/>
      <c r="T92" s="157"/>
    </row>
    <row r="93" spans="1:20" x14ac:dyDescent="0.35">
      <c r="A93" s="150">
        <f>tbl_Metadata_Main[[#This Row],[Unique Identifier ]]</f>
        <v>88</v>
      </c>
      <c r="B93" s="174" t="str">
        <f>tbl_Metadata_Main[[#This Row],[Title ]]</f>
        <v>XTBC</v>
      </c>
      <c r="C93" s="152"/>
      <c r="D93" s="152"/>
      <c r="E93" s="152"/>
      <c r="F93" s="152"/>
      <c r="G93" s="152"/>
      <c r="H93" s="152"/>
      <c r="I93" s="152"/>
      <c r="J93" s="152"/>
      <c r="K93" s="152"/>
      <c r="L93" s="152"/>
      <c r="M93" s="152"/>
      <c r="O93" s="152"/>
      <c r="P93" s="152"/>
      <c r="Q93" s="175"/>
      <c r="R93" s="175"/>
      <c r="S93" s="175"/>
      <c r="T93" s="157"/>
    </row>
    <row r="94" spans="1:20" x14ac:dyDescent="0.35">
      <c r="A94" s="150">
        <f>tbl_Metadata_Main[[#This Row],[Unique Identifier ]]</f>
        <v>89</v>
      </c>
      <c r="B94" s="174" t="str">
        <f>tbl_Metadata_Main[[#This Row],[Title ]]</f>
        <v>XTBC</v>
      </c>
      <c r="C94" s="152"/>
      <c r="D94" s="152"/>
      <c r="E94" s="152"/>
      <c r="F94" s="152"/>
      <c r="G94" s="152"/>
      <c r="H94" s="152"/>
      <c r="I94" s="152"/>
      <c r="J94" s="152"/>
      <c r="K94" s="152"/>
      <c r="L94" s="152"/>
      <c r="M94" s="152"/>
      <c r="O94" s="152"/>
      <c r="P94" s="152"/>
      <c r="Q94" s="175"/>
      <c r="R94" s="175"/>
      <c r="S94" s="175"/>
      <c r="T94" s="157"/>
    </row>
    <row r="95" spans="1:20" x14ac:dyDescent="0.35">
      <c r="A95" s="150">
        <f>tbl_Metadata_Main[[#This Row],[Unique Identifier ]]</f>
        <v>90</v>
      </c>
      <c r="B95" s="174" t="str">
        <f>tbl_Metadata_Main[[#This Row],[Title ]]</f>
        <v>XTBC</v>
      </c>
      <c r="C95" s="152"/>
      <c r="D95" s="152"/>
      <c r="E95" s="152"/>
      <c r="F95" s="152"/>
      <c r="G95" s="152"/>
      <c r="H95" s="152"/>
      <c r="I95" s="152"/>
      <c r="J95" s="152"/>
      <c r="K95" s="152"/>
      <c r="L95" s="152"/>
      <c r="M95" s="152"/>
      <c r="O95" s="152"/>
      <c r="P95" s="152"/>
      <c r="Q95" s="175"/>
      <c r="R95" s="175"/>
      <c r="S95" s="175"/>
      <c r="T95" s="157"/>
    </row>
    <row r="96" spans="1:20" x14ac:dyDescent="0.35">
      <c r="A96" s="150">
        <f>tbl_Metadata_Main[[#This Row],[Unique Identifier ]]</f>
        <v>91</v>
      </c>
      <c r="B96" s="174" t="str">
        <f>tbl_Metadata_Main[[#This Row],[Title ]]</f>
        <v>XTBC</v>
      </c>
      <c r="C96" s="152"/>
      <c r="D96" s="152"/>
      <c r="E96" s="152"/>
      <c r="F96" s="152"/>
      <c r="G96" s="152"/>
      <c r="H96" s="152"/>
      <c r="I96" s="152"/>
      <c r="J96" s="152"/>
      <c r="K96" s="152"/>
      <c r="L96" s="152"/>
      <c r="M96" s="152"/>
      <c r="O96" s="152"/>
      <c r="P96" s="152"/>
      <c r="Q96" s="175"/>
      <c r="R96" s="175"/>
      <c r="S96" s="175"/>
      <c r="T96" s="157"/>
    </row>
    <row r="97" spans="1:20" x14ac:dyDescent="0.35">
      <c r="A97" s="150">
        <f>tbl_Metadata_Main[[#This Row],[Unique Identifier ]]</f>
        <v>92</v>
      </c>
      <c r="B97" s="174" t="str">
        <f>tbl_Metadata_Main[[#This Row],[Title ]]</f>
        <v>XTBC</v>
      </c>
      <c r="C97" s="152"/>
      <c r="D97" s="152"/>
      <c r="E97" s="152"/>
      <c r="F97" s="152"/>
      <c r="G97" s="152"/>
      <c r="H97" s="152"/>
      <c r="I97" s="152"/>
      <c r="J97" s="152"/>
      <c r="K97" s="152"/>
      <c r="L97" s="152"/>
      <c r="M97" s="152"/>
      <c r="O97" s="152"/>
      <c r="P97" s="152"/>
      <c r="Q97" s="175"/>
      <c r="R97" s="175"/>
      <c r="S97" s="175"/>
      <c r="T97" s="157"/>
    </row>
    <row r="98" spans="1:20" x14ac:dyDescent="0.35">
      <c r="A98" s="150">
        <f>tbl_Metadata_Main[[#This Row],[Unique Identifier ]]</f>
        <v>93</v>
      </c>
      <c r="B98" s="174" t="str">
        <f>tbl_Metadata_Main[[#This Row],[Title ]]</f>
        <v>XTBC</v>
      </c>
      <c r="C98" s="152"/>
      <c r="D98" s="152"/>
      <c r="E98" s="152"/>
      <c r="F98" s="152"/>
      <c r="G98" s="152"/>
      <c r="H98" s="152"/>
      <c r="I98" s="152"/>
      <c r="J98" s="152"/>
      <c r="K98" s="152"/>
      <c r="L98" s="152"/>
      <c r="M98" s="152"/>
      <c r="O98" s="152"/>
      <c r="P98" s="152"/>
      <c r="Q98" s="175"/>
      <c r="R98" s="175"/>
      <c r="S98" s="175"/>
      <c r="T98" s="157"/>
    </row>
    <row r="99" spans="1:20" x14ac:dyDescent="0.35">
      <c r="A99" s="150">
        <f>tbl_Metadata_Main[[#This Row],[Unique Identifier ]]</f>
        <v>94</v>
      </c>
      <c r="B99" s="174" t="str">
        <f>tbl_Metadata_Main[[#This Row],[Title ]]</f>
        <v>XTBC</v>
      </c>
      <c r="C99" s="152"/>
      <c r="D99" s="152"/>
      <c r="E99" s="152"/>
      <c r="F99" s="152"/>
      <c r="G99" s="152"/>
      <c r="H99" s="152"/>
      <c r="I99" s="152"/>
      <c r="J99" s="152"/>
      <c r="K99" s="152"/>
      <c r="L99" s="152"/>
      <c r="M99" s="152"/>
      <c r="O99" s="152"/>
      <c r="P99" s="152"/>
      <c r="Q99" s="175"/>
      <c r="R99" s="175"/>
      <c r="S99" s="175"/>
      <c r="T99" s="157"/>
    </row>
    <row r="100" spans="1:20" x14ac:dyDescent="0.35">
      <c r="A100" s="150">
        <f>tbl_Metadata_Main[[#This Row],[Unique Identifier ]]</f>
        <v>95</v>
      </c>
      <c r="B100" s="174" t="str">
        <f>tbl_Metadata_Main[[#This Row],[Title ]]</f>
        <v>XTBC</v>
      </c>
      <c r="C100" s="152"/>
      <c r="D100" s="152"/>
      <c r="E100" s="152"/>
      <c r="F100" s="152"/>
      <c r="G100" s="152"/>
      <c r="H100" s="152"/>
      <c r="I100" s="152"/>
      <c r="J100" s="152"/>
      <c r="K100" s="152"/>
      <c r="L100" s="152"/>
      <c r="M100" s="152"/>
      <c r="O100" s="152"/>
      <c r="P100" s="152"/>
      <c r="Q100" s="175"/>
      <c r="R100" s="175"/>
      <c r="S100" s="175"/>
      <c r="T100" s="157"/>
    </row>
    <row r="101" spans="1:20" x14ac:dyDescent="0.35">
      <c r="A101" s="150">
        <f>tbl_Metadata_Main[[#This Row],[Unique Identifier ]]</f>
        <v>96</v>
      </c>
      <c r="B101" s="174" t="str">
        <f>tbl_Metadata_Main[[#This Row],[Title ]]</f>
        <v>XTBC</v>
      </c>
      <c r="C101" s="152"/>
      <c r="D101" s="152"/>
      <c r="E101" s="152"/>
      <c r="F101" s="152"/>
      <c r="G101" s="152"/>
      <c r="H101" s="152"/>
      <c r="I101" s="152"/>
      <c r="J101" s="152"/>
      <c r="K101" s="152"/>
      <c r="L101" s="152"/>
      <c r="M101" s="152"/>
      <c r="O101" s="152"/>
      <c r="P101" s="152"/>
      <c r="Q101" s="175"/>
      <c r="R101" s="175"/>
      <c r="S101" s="175"/>
      <c r="T101" s="157"/>
    </row>
    <row r="102" spans="1:20" x14ac:dyDescent="0.35">
      <c r="A102" s="150">
        <f>tbl_Metadata_Main[[#This Row],[Unique Identifier ]]</f>
        <v>97</v>
      </c>
      <c r="B102" s="174" t="str">
        <f>tbl_Metadata_Main[[#This Row],[Title ]]</f>
        <v>XTBC</v>
      </c>
      <c r="C102" s="152"/>
      <c r="D102" s="152"/>
      <c r="E102" s="152"/>
      <c r="F102" s="152"/>
      <c r="G102" s="152"/>
      <c r="H102" s="152"/>
      <c r="I102" s="152"/>
      <c r="J102" s="152"/>
      <c r="K102" s="152"/>
      <c r="L102" s="152"/>
      <c r="M102" s="152"/>
      <c r="O102" s="152"/>
      <c r="P102" s="152"/>
      <c r="Q102" s="175"/>
      <c r="R102" s="175"/>
      <c r="S102" s="175"/>
      <c r="T102" s="157"/>
    </row>
    <row r="103" spans="1:20" x14ac:dyDescent="0.35">
      <c r="A103" s="150">
        <f>tbl_Metadata_Main[[#This Row],[Unique Identifier ]]</f>
        <v>98</v>
      </c>
      <c r="B103" s="174" t="str">
        <f>tbl_Metadata_Main[[#This Row],[Title ]]</f>
        <v>XTBC</v>
      </c>
      <c r="C103" s="152"/>
      <c r="D103" s="152"/>
      <c r="E103" s="152"/>
      <c r="F103" s="152"/>
      <c r="G103" s="152"/>
      <c r="H103" s="152"/>
      <c r="I103" s="152"/>
      <c r="J103" s="152"/>
      <c r="K103" s="152"/>
      <c r="L103" s="152"/>
      <c r="M103" s="152"/>
      <c r="O103" s="152"/>
      <c r="P103" s="152"/>
      <c r="Q103" s="175"/>
      <c r="R103" s="175"/>
      <c r="S103" s="175"/>
      <c r="T103" s="157"/>
    </row>
    <row r="104" spans="1:20" x14ac:dyDescent="0.35">
      <c r="A104" s="150">
        <f>tbl_Metadata_Main[[#This Row],[Unique Identifier ]]</f>
        <v>99</v>
      </c>
      <c r="B104" s="174" t="str">
        <f>tbl_Metadata_Main[[#This Row],[Title ]]</f>
        <v>XTBC</v>
      </c>
      <c r="C104" s="152"/>
      <c r="D104" s="152"/>
      <c r="E104" s="152"/>
      <c r="F104" s="152"/>
      <c r="G104" s="152"/>
      <c r="H104" s="152"/>
      <c r="I104" s="152"/>
      <c r="J104" s="152"/>
      <c r="K104" s="152"/>
      <c r="L104" s="152"/>
      <c r="M104" s="152"/>
      <c r="O104" s="152"/>
      <c r="P104" s="152"/>
      <c r="Q104" s="175"/>
      <c r="R104" s="175"/>
      <c r="S104" s="175"/>
      <c r="T104" s="157"/>
    </row>
    <row r="105" spans="1:20" x14ac:dyDescent="0.35">
      <c r="A105" s="150">
        <f>tbl_Metadata_Main[[#This Row],[Unique Identifier ]]</f>
        <v>100</v>
      </c>
      <c r="B105" s="174" t="str">
        <f>tbl_Metadata_Main[[#This Row],[Title ]]</f>
        <v>XTBC</v>
      </c>
      <c r="C105" s="152"/>
      <c r="D105" s="152"/>
      <c r="E105" s="152"/>
      <c r="F105" s="152"/>
      <c r="G105" s="152"/>
      <c r="H105" s="152"/>
      <c r="I105" s="152"/>
      <c r="J105" s="152"/>
      <c r="K105" s="152"/>
      <c r="L105" s="152"/>
      <c r="M105" s="152"/>
      <c r="O105" s="152"/>
      <c r="P105" s="152"/>
      <c r="Q105" s="175"/>
      <c r="R105" s="175"/>
      <c r="S105" s="175"/>
      <c r="T105" s="157"/>
    </row>
    <row r="106" spans="1:20" x14ac:dyDescent="0.35">
      <c r="A106" s="150">
        <f>tbl_Metadata_Main[[#This Row],[Unique Identifier ]]</f>
        <v>101</v>
      </c>
      <c r="B106" s="174" t="str">
        <f>tbl_Metadata_Main[[#This Row],[Title ]]</f>
        <v>XTBC</v>
      </c>
      <c r="C106" s="152"/>
      <c r="D106" s="152"/>
      <c r="E106" s="152"/>
      <c r="F106" s="152"/>
      <c r="G106" s="152"/>
      <c r="H106" s="152"/>
      <c r="I106" s="152"/>
      <c r="J106" s="152"/>
      <c r="K106" s="152"/>
      <c r="L106" s="152"/>
      <c r="M106" s="152"/>
      <c r="O106" s="152"/>
      <c r="P106" s="152"/>
      <c r="Q106" s="175"/>
      <c r="R106" s="175"/>
      <c r="S106" s="175"/>
      <c r="T106" s="157"/>
    </row>
    <row r="107" spans="1:20" x14ac:dyDescent="0.35">
      <c r="A107" s="150">
        <f>tbl_Metadata_Main[[#This Row],[Unique Identifier ]]</f>
        <v>102</v>
      </c>
      <c r="B107" s="174" t="str">
        <f>tbl_Metadata_Main[[#This Row],[Title ]]</f>
        <v>XTBC</v>
      </c>
      <c r="C107" s="152"/>
      <c r="D107" s="152"/>
      <c r="E107" s="152"/>
      <c r="F107" s="152"/>
      <c r="G107" s="152"/>
      <c r="H107" s="152"/>
      <c r="I107" s="152"/>
      <c r="J107" s="152"/>
      <c r="K107" s="152"/>
      <c r="L107" s="152"/>
      <c r="M107" s="152"/>
      <c r="O107" s="152"/>
      <c r="P107" s="152"/>
      <c r="Q107" s="175"/>
      <c r="R107" s="175"/>
      <c r="S107" s="175"/>
      <c r="T107" s="157"/>
    </row>
    <row r="108" spans="1:20" x14ac:dyDescent="0.35">
      <c r="A108" s="150">
        <f>tbl_Metadata_Main[[#This Row],[Unique Identifier ]]</f>
        <v>103</v>
      </c>
      <c r="B108" s="174" t="str">
        <f>tbl_Metadata_Main[[#This Row],[Title ]]</f>
        <v>XTBC</v>
      </c>
      <c r="C108" s="152"/>
      <c r="D108" s="152"/>
      <c r="E108" s="152"/>
      <c r="F108" s="152"/>
      <c r="G108" s="152"/>
      <c r="H108" s="152"/>
      <c r="I108" s="152"/>
      <c r="J108" s="152"/>
      <c r="K108" s="152"/>
      <c r="L108" s="152"/>
      <c r="M108" s="152"/>
      <c r="O108" s="152"/>
      <c r="P108" s="152"/>
      <c r="Q108" s="175"/>
      <c r="R108" s="175"/>
      <c r="S108" s="175"/>
      <c r="T108" s="157"/>
    </row>
    <row r="109" spans="1:20" x14ac:dyDescent="0.35">
      <c r="A109" s="150">
        <f>tbl_Metadata_Main[[#This Row],[Unique Identifier ]]</f>
        <v>104</v>
      </c>
      <c r="B109" s="174" t="str">
        <f>tbl_Metadata_Main[[#This Row],[Title ]]</f>
        <v>XTBC</v>
      </c>
      <c r="C109" s="152"/>
      <c r="D109" s="152"/>
      <c r="E109" s="152"/>
      <c r="F109" s="152"/>
      <c r="G109" s="152"/>
      <c r="H109" s="152"/>
      <c r="I109" s="152"/>
      <c r="J109" s="152"/>
      <c r="K109" s="152"/>
      <c r="L109" s="152"/>
      <c r="M109" s="152"/>
      <c r="O109" s="152"/>
      <c r="P109" s="152"/>
      <c r="Q109" s="175"/>
      <c r="R109" s="175"/>
      <c r="S109" s="175"/>
      <c r="T109" s="157"/>
    </row>
    <row r="110" spans="1:20" x14ac:dyDescent="0.35">
      <c r="A110" s="150">
        <f>tbl_Metadata_Main[[#This Row],[Unique Identifier ]]</f>
        <v>105</v>
      </c>
      <c r="B110" s="174" t="str">
        <f>tbl_Metadata_Main[[#This Row],[Title ]]</f>
        <v>XTBC</v>
      </c>
      <c r="C110" s="152"/>
      <c r="D110" s="152"/>
      <c r="E110" s="152"/>
      <c r="F110" s="152"/>
      <c r="G110" s="152"/>
      <c r="H110" s="152"/>
      <c r="I110" s="152"/>
      <c r="J110" s="152"/>
      <c r="K110" s="152"/>
      <c r="L110" s="152"/>
      <c r="M110" s="152"/>
      <c r="O110" s="152"/>
      <c r="P110" s="152"/>
      <c r="Q110" s="175"/>
      <c r="R110" s="175"/>
      <c r="S110" s="175"/>
      <c r="T110" s="157"/>
    </row>
    <row r="111" spans="1:20" x14ac:dyDescent="0.35">
      <c r="A111" s="150">
        <f>tbl_Metadata_Main[[#This Row],[Unique Identifier ]]</f>
        <v>106</v>
      </c>
      <c r="B111" s="174" t="str">
        <f>tbl_Metadata_Main[[#This Row],[Title ]]</f>
        <v>XTBC</v>
      </c>
      <c r="C111" s="152"/>
      <c r="D111" s="152"/>
      <c r="E111" s="152"/>
      <c r="F111" s="152"/>
      <c r="G111" s="152"/>
      <c r="H111" s="152"/>
      <c r="I111" s="152"/>
      <c r="J111" s="152"/>
      <c r="K111" s="152"/>
      <c r="L111" s="152"/>
      <c r="M111" s="152"/>
      <c r="O111" s="152"/>
      <c r="P111" s="152"/>
      <c r="Q111" s="175"/>
      <c r="R111" s="175"/>
      <c r="S111" s="175"/>
      <c r="T111" s="157"/>
    </row>
    <row r="112" spans="1:20" x14ac:dyDescent="0.35">
      <c r="A112" s="150">
        <f>tbl_Metadata_Main[[#This Row],[Unique Identifier ]]</f>
        <v>107</v>
      </c>
      <c r="B112" s="174" t="str">
        <f>tbl_Metadata_Main[[#This Row],[Title ]]</f>
        <v>XTBC</v>
      </c>
      <c r="C112" s="152"/>
      <c r="D112" s="152"/>
      <c r="E112" s="152"/>
      <c r="F112" s="152"/>
      <c r="G112" s="152"/>
      <c r="H112" s="152"/>
      <c r="I112" s="152"/>
      <c r="J112" s="152"/>
      <c r="K112" s="152"/>
      <c r="L112" s="152"/>
      <c r="M112" s="152"/>
      <c r="O112" s="152"/>
      <c r="P112" s="152"/>
      <c r="Q112" s="175"/>
      <c r="R112" s="175"/>
      <c r="S112" s="175"/>
      <c r="T112" s="157"/>
    </row>
    <row r="113" spans="1:20" x14ac:dyDescent="0.35">
      <c r="A113" s="150">
        <f>tbl_Metadata_Main[[#This Row],[Unique Identifier ]]</f>
        <v>108</v>
      </c>
      <c r="B113" s="174" t="str">
        <f>tbl_Metadata_Main[[#This Row],[Title ]]</f>
        <v>XTBC</v>
      </c>
      <c r="C113" s="152"/>
      <c r="D113" s="152"/>
      <c r="E113" s="152"/>
      <c r="F113" s="152"/>
      <c r="G113" s="152"/>
      <c r="H113" s="152"/>
      <c r="I113" s="152"/>
      <c r="J113" s="152"/>
      <c r="K113" s="152"/>
      <c r="L113" s="152"/>
      <c r="M113" s="152"/>
      <c r="O113" s="152"/>
      <c r="P113" s="152"/>
      <c r="Q113" s="175"/>
      <c r="R113" s="175"/>
      <c r="S113" s="175"/>
      <c r="T113" s="157"/>
    </row>
    <row r="114" spans="1:20" x14ac:dyDescent="0.35">
      <c r="A114" s="150">
        <f>tbl_Metadata_Main[[#This Row],[Unique Identifier ]]</f>
        <v>109</v>
      </c>
      <c r="B114" s="174" t="str">
        <f>tbl_Metadata_Main[[#This Row],[Title ]]</f>
        <v>XTBC</v>
      </c>
      <c r="C114" s="152"/>
      <c r="D114" s="152"/>
      <c r="E114" s="152"/>
      <c r="F114" s="152"/>
      <c r="G114" s="152"/>
      <c r="H114" s="152"/>
      <c r="I114" s="152"/>
      <c r="J114" s="152"/>
      <c r="K114" s="152"/>
      <c r="L114" s="152"/>
      <c r="M114" s="152"/>
      <c r="O114" s="152"/>
      <c r="P114" s="152"/>
      <c r="Q114" s="175"/>
      <c r="R114" s="175"/>
      <c r="S114" s="175"/>
      <c r="T114" s="157"/>
    </row>
    <row r="115" spans="1:20" x14ac:dyDescent="0.35">
      <c r="A115" s="150">
        <f>tbl_Metadata_Main[[#This Row],[Unique Identifier ]]</f>
        <v>110</v>
      </c>
      <c r="B115" s="174" t="str">
        <f>tbl_Metadata_Main[[#This Row],[Title ]]</f>
        <v>XTBC</v>
      </c>
      <c r="C115" s="152"/>
      <c r="D115" s="152"/>
      <c r="E115" s="152"/>
      <c r="F115" s="152"/>
      <c r="G115" s="152"/>
      <c r="H115" s="152"/>
      <c r="I115" s="152"/>
      <c r="J115" s="152"/>
      <c r="K115" s="152"/>
      <c r="L115" s="152"/>
      <c r="M115" s="152"/>
      <c r="O115" s="152"/>
      <c r="P115" s="152"/>
      <c r="Q115" s="175"/>
      <c r="R115" s="175"/>
      <c r="S115" s="175"/>
      <c r="T115" s="157"/>
    </row>
    <row r="116" spans="1:20" x14ac:dyDescent="0.35">
      <c r="A116" s="150">
        <f>tbl_Metadata_Main[[#This Row],[Unique Identifier ]]</f>
        <v>111</v>
      </c>
      <c r="B116" s="174" t="str">
        <f>tbl_Metadata_Main[[#This Row],[Title ]]</f>
        <v>XTBC</v>
      </c>
      <c r="C116" s="152"/>
      <c r="D116" s="152"/>
      <c r="E116" s="152"/>
      <c r="F116" s="152"/>
      <c r="G116" s="152"/>
      <c r="H116" s="152"/>
      <c r="I116" s="152"/>
      <c r="J116" s="152"/>
      <c r="K116" s="152"/>
      <c r="L116" s="152"/>
      <c r="M116" s="152"/>
      <c r="O116" s="152"/>
      <c r="P116" s="152"/>
      <c r="Q116" s="175"/>
      <c r="R116" s="175"/>
      <c r="S116" s="175"/>
      <c r="T116" s="157"/>
    </row>
    <row r="117" spans="1:20" x14ac:dyDescent="0.35">
      <c r="A117" s="150">
        <f>tbl_Metadata_Main[[#This Row],[Unique Identifier ]]</f>
        <v>112</v>
      </c>
      <c r="B117" s="174" t="str">
        <f>tbl_Metadata_Main[[#This Row],[Title ]]</f>
        <v>XTBC</v>
      </c>
      <c r="C117" s="152"/>
      <c r="D117" s="152"/>
      <c r="E117" s="152"/>
      <c r="F117" s="152"/>
      <c r="G117" s="152"/>
      <c r="H117" s="152"/>
      <c r="I117" s="152"/>
      <c r="J117" s="152"/>
      <c r="K117" s="152"/>
      <c r="L117" s="152"/>
      <c r="M117" s="152"/>
      <c r="O117" s="152"/>
      <c r="P117" s="152"/>
      <c r="Q117" s="175"/>
      <c r="R117" s="175"/>
      <c r="S117" s="175"/>
      <c r="T117" s="157"/>
    </row>
    <row r="118" spans="1:20" x14ac:dyDescent="0.35">
      <c r="A118" s="150">
        <f>tbl_Metadata_Main[[#This Row],[Unique Identifier ]]</f>
        <v>113</v>
      </c>
      <c r="B118" s="174" t="str">
        <f>tbl_Metadata_Main[[#This Row],[Title ]]</f>
        <v>XTBC</v>
      </c>
      <c r="C118" s="152"/>
      <c r="D118" s="152"/>
      <c r="E118" s="152"/>
      <c r="F118" s="152"/>
      <c r="G118" s="152"/>
      <c r="H118" s="152"/>
      <c r="I118" s="152"/>
      <c r="J118" s="152"/>
      <c r="K118" s="152"/>
      <c r="L118" s="152"/>
      <c r="M118" s="152"/>
      <c r="O118" s="152"/>
      <c r="P118" s="152"/>
      <c r="Q118" s="175"/>
      <c r="R118" s="175"/>
      <c r="S118" s="175"/>
      <c r="T118" s="157"/>
    </row>
    <row r="119" spans="1:20" x14ac:dyDescent="0.35">
      <c r="A119" s="150">
        <f>tbl_Metadata_Main[[#This Row],[Unique Identifier ]]</f>
        <v>114</v>
      </c>
      <c r="B119" s="174" t="str">
        <f>tbl_Metadata_Main[[#This Row],[Title ]]</f>
        <v>XTBC</v>
      </c>
      <c r="C119" s="152"/>
      <c r="D119" s="152"/>
      <c r="E119" s="152"/>
      <c r="F119" s="152"/>
      <c r="G119" s="152"/>
      <c r="H119" s="152"/>
      <c r="I119" s="152"/>
      <c r="J119" s="152"/>
      <c r="K119" s="152"/>
      <c r="L119" s="152"/>
      <c r="M119" s="152"/>
      <c r="O119" s="152"/>
      <c r="P119" s="152"/>
      <c r="Q119" s="175"/>
      <c r="R119" s="175"/>
      <c r="S119" s="175"/>
      <c r="T119" s="157"/>
    </row>
    <row r="120" spans="1:20" x14ac:dyDescent="0.35">
      <c r="A120" s="150">
        <f>tbl_Metadata_Main[[#This Row],[Unique Identifier ]]</f>
        <v>115</v>
      </c>
      <c r="B120" s="174" t="str">
        <f>tbl_Metadata_Main[[#This Row],[Title ]]</f>
        <v>XTBC</v>
      </c>
      <c r="C120" s="152"/>
      <c r="D120" s="152"/>
      <c r="E120" s="152"/>
      <c r="F120" s="152"/>
      <c r="G120" s="152"/>
      <c r="H120" s="152"/>
      <c r="I120" s="152"/>
      <c r="J120" s="152"/>
      <c r="K120" s="152"/>
      <c r="L120" s="152"/>
      <c r="M120" s="152"/>
      <c r="O120" s="152"/>
      <c r="P120" s="152"/>
      <c r="Q120" s="175"/>
      <c r="R120" s="175"/>
      <c r="S120" s="175"/>
      <c r="T120" s="157"/>
    </row>
    <row r="121" spans="1:20" x14ac:dyDescent="0.35">
      <c r="A121" s="150">
        <f>tbl_Metadata_Main[[#This Row],[Unique Identifier ]]</f>
        <v>116</v>
      </c>
      <c r="B121" s="174" t="str">
        <f>tbl_Metadata_Main[[#This Row],[Title ]]</f>
        <v>XTBC</v>
      </c>
      <c r="C121" s="152"/>
      <c r="D121" s="152"/>
      <c r="E121" s="152"/>
      <c r="F121" s="152"/>
      <c r="G121" s="152"/>
      <c r="H121" s="152"/>
      <c r="I121" s="152"/>
      <c r="J121" s="152"/>
      <c r="K121" s="152"/>
      <c r="L121" s="152"/>
      <c r="M121" s="152"/>
      <c r="O121" s="152"/>
      <c r="P121" s="152"/>
      <c r="Q121" s="175"/>
      <c r="R121" s="175"/>
      <c r="S121" s="175"/>
      <c r="T121" s="157"/>
    </row>
    <row r="122" spans="1:20" x14ac:dyDescent="0.35">
      <c r="A122" s="150">
        <f>tbl_Metadata_Main[[#This Row],[Unique Identifier ]]</f>
        <v>117</v>
      </c>
      <c r="B122" s="174" t="str">
        <f>tbl_Metadata_Main[[#This Row],[Title ]]</f>
        <v>XTBC</v>
      </c>
      <c r="C122" s="152"/>
      <c r="D122" s="152"/>
      <c r="E122" s="152"/>
      <c r="F122" s="152"/>
      <c r="G122" s="152"/>
      <c r="H122" s="152"/>
      <c r="I122" s="152"/>
      <c r="J122" s="152"/>
      <c r="K122" s="152"/>
      <c r="L122" s="152"/>
      <c r="M122" s="152"/>
      <c r="O122" s="152"/>
      <c r="P122" s="152"/>
      <c r="Q122" s="175"/>
      <c r="R122" s="175"/>
      <c r="S122" s="175"/>
      <c r="T122" s="157"/>
    </row>
    <row r="123" spans="1:20" x14ac:dyDescent="0.35">
      <c r="A123" s="150">
        <f>tbl_Metadata_Main[[#This Row],[Unique Identifier ]]</f>
        <v>118</v>
      </c>
      <c r="B123" s="174" t="str">
        <f>tbl_Metadata_Main[[#This Row],[Title ]]</f>
        <v>XTBC</v>
      </c>
      <c r="C123" s="152"/>
      <c r="D123" s="152"/>
      <c r="E123" s="152"/>
      <c r="F123" s="152"/>
      <c r="G123" s="152"/>
      <c r="H123" s="152"/>
      <c r="I123" s="152"/>
      <c r="J123" s="152"/>
      <c r="K123" s="152"/>
      <c r="L123" s="152"/>
      <c r="M123" s="152"/>
      <c r="O123" s="152"/>
      <c r="P123" s="152"/>
      <c r="Q123" s="175"/>
      <c r="R123" s="175"/>
      <c r="S123" s="175"/>
      <c r="T123" s="157"/>
    </row>
    <row r="124" spans="1:20" x14ac:dyDescent="0.35">
      <c r="A124" s="150">
        <f>tbl_Metadata_Main[[#This Row],[Unique Identifier ]]</f>
        <v>119</v>
      </c>
      <c r="B124" s="174" t="str">
        <f>tbl_Metadata_Main[[#This Row],[Title ]]</f>
        <v>XTBC</v>
      </c>
      <c r="C124" s="152"/>
      <c r="D124" s="152"/>
      <c r="E124" s="152"/>
      <c r="F124" s="152"/>
      <c r="G124" s="152"/>
      <c r="H124" s="152"/>
      <c r="I124" s="152"/>
      <c r="J124" s="152"/>
      <c r="K124" s="152"/>
      <c r="L124" s="152"/>
      <c r="M124" s="152"/>
      <c r="O124" s="152"/>
      <c r="P124" s="152"/>
      <c r="Q124" s="175"/>
      <c r="R124" s="175"/>
      <c r="S124" s="175"/>
      <c r="T124" s="157"/>
    </row>
    <row r="125" spans="1:20" x14ac:dyDescent="0.35">
      <c r="A125" s="150">
        <f>tbl_Metadata_Main[[#This Row],[Unique Identifier ]]</f>
        <v>120</v>
      </c>
      <c r="B125" s="174" t="str">
        <f>tbl_Metadata_Main[[#This Row],[Title ]]</f>
        <v>XTBC</v>
      </c>
      <c r="C125" s="152"/>
      <c r="D125" s="152"/>
      <c r="E125" s="152"/>
      <c r="F125" s="152"/>
      <c r="G125" s="152"/>
      <c r="H125" s="152"/>
      <c r="I125" s="152"/>
      <c r="J125" s="152"/>
      <c r="K125" s="152"/>
      <c r="L125" s="152"/>
      <c r="M125" s="152"/>
      <c r="O125" s="152"/>
      <c r="P125" s="152"/>
      <c r="Q125" s="175"/>
      <c r="R125" s="175"/>
      <c r="S125" s="175"/>
      <c r="T125" s="157"/>
    </row>
    <row r="126" spans="1:20" x14ac:dyDescent="0.35">
      <c r="A126" s="150">
        <f>tbl_Metadata_Main[[#This Row],[Unique Identifier ]]</f>
        <v>121</v>
      </c>
      <c r="B126" s="174" t="str">
        <f>tbl_Metadata_Main[[#This Row],[Title ]]</f>
        <v>XTBC</v>
      </c>
      <c r="C126" s="152"/>
      <c r="D126" s="152"/>
      <c r="E126" s="152"/>
      <c r="F126" s="152"/>
      <c r="G126" s="152"/>
      <c r="H126" s="152"/>
      <c r="I126" s="152"/>
      <c r="J126" s="152"/>
      <c r="K126" s="152"/>
      <c r="L126" s="152"/>
      <c r="M126" s="152"/>
      <c r="O126" s="152"/>
      <c r="P126" s="152"/>
      <c r="Q126" s="175"/>
      <c r="R126" s="175"/>
      <c r="S126" s="175"/>
      <c r="T126" s="157"/>
    </row>
    <row r="127" spans="1:20" x14ac:dyDescent="0.35">
      <c r="A127" s="150">
        <f>tbl_Metadata_Main[[#This Row],[Unique Identifier ]]</f>
        <v>122</v>
      </c>
      <c r="B127" s="174" t="str">
        <f>tbl_Metadata_Main[[#This Row],[Title ]]</f>
        <v>XTBC</v>
      </c>
      <c r="C127" s="152"/>
      <c r="D127" s="152"/>
      <c r="E127" s="152"/>
      <c r="F127" s="152"/>
      <c r="G127" s="152"/>
      <c r="H127" s="152"/>
      <c r="I127" s="152"/>
      <c r="J127" s="152"/>
      <c r="K127" s="152"/>
      <c r="L127" s="152"/>
      <c r="M127" s="152"/>
      <c r="O127" s="152"/>
      <c r="P127" s="152"/>
      <c r="Q127" s="175"/>
      <c r="R127" s="175"/>
      <c r="S127" s="175"/>
      <c r="T127" s="157"/>
    </row>
    <row r="128" spans="1:20" x14ac:dyDescent="0.35">
      <c r="A128" s="150">
        <f>tbl_Metadata_Main[[#This Row],[Unique Identifier ]]</f>
        <v>123</v>
      </c>
      <c r="B128" s="174" t="str">
        <f>tbl_Metadata_Main[[#This Row],[Title ]]</f>
        <v>XTBC</v>
      </c>
      <c r="C128" s="152"/>
      <c r="D128" s="152"/>
      <c r="E128" s="152"/>
      <c r="F128" s="152"/>
      <c r="G128" s="152"/>
      <c r="H128" s="152"/>
      <c r="I128" s="152"/>
      <c r="J128" s="152"/>
      <c r="K128" s="152"/>
      <c r="L128" s="152"/>
      <c r="M128" s="152"/>
      <c r="O128" s="152"/>
      <c r="P128" s="152"/>
      <c r="Q128" s="175"/>
      <c r="R128" s="175"/>
      <c r="S128" s="175"/>
      <c r="T128" s="157"/>
    </row>
    <row r="129" spans="1:20" x14ac:dyDescent="0.35">
      <c r="A129" s="150">
        <f>tbl_Metadata_Main[[#This Row],[Unique Identifier ]]</f>
        <v>124</v>
      </c>
      <c r="B129" s="174" t="str">
        <f>tbl_Metadata_Main[[#This Row],[Title ]]</f>
        <v>XTBC</v>
      </c>
      <c r="C129" s="152"/>
      <c r="D129" s="152"/>
      <c r="E129" s="152"/>
      <c r="F129" s="152"/>
      <c r="G129" s="152"/>
      <c r="H129" s="152"/>
      <c r="I129" s="152"/>
      <c r="J129" s="152"/>
      <c r="K129" s="152"/>
      <c r="L129" s="152"/>
      <c r="M129" s="152"/>
      <c r="O129" s="152"/>
      <c r="P129" s="152"/>
      <c r="Q129" s="175"/>
      <c r="R129" s="175"/>
      <c r="S129" s="175"/>
      <c r="T129" s="157"/>
    </row>
    <row r="130" spans="1:20" x14ac:dyDescent="0.35">
      <c r="A130" s="150">
        <f>tbl_Metadata_Main[[#This Row],[Unique Identifier ]]</f>
        <v>125</v>
      </c>
      <c r="B130" s="174" t="str">
        <f>tbl_Metadata_Main[[#This Row],[Title ]]</f>
        <v>XTBC</v>
      </c>
      <c r="C130" s="152"/>
      <c r="D130" s="152"/>
      <c r="E130" s="152"/>
      <c r="F130" s="152"/>
      <c r="G130" s="152"/>
      <c r="H130" s="152"/>
      <c r="I130" s="152"/>
      <c r="J130" s="152"/>
      <c r="K130" s="152"/>
      <c r="L130" s="152"/>
      <c r="M130" s="152"/>
      <c r="O130" s="152"/>
      <c r="P130" s="152"/>
      <c r="Q130" s="175"/>
      <c r="R130" s="175"/>
      <c r="S130" s="175"/>
      <c r="T130" s="157"/>
    </row>
    <row r="131" spans="1:20" x14ac:dyDescent="0.35">
      <c r="A131" s="150">
        <f>tbl_Metadata_Main[[#This Row],[Unique Identifier ]]</f>
        <v>126</v>
      </c>
      <c r="B131" s="174" t="str">
        <f>tbl_Metadata_Main[[#This Row],[Title ]]</f>
        <v>XTBC</v>
      </c>
      <c r="C131" s="152"/>
      <c r="D131" s="152"/>
      <c r="E131" s="152"/>
      <c r="F131" s="152"/>
      <c r="G131" s="152"/>
      <c r="H131" s="152"/>
      <c r="I131" s="152"/>
      <c r="J131" s="152"/>
      <c r="K131" s="152"/>
      <c r="L131" s="152"/>
      <c r="M131" s="152"/>
      <c r="O131" s="152"/>
      <c r="P131" s="152"/>
      <c r="Q131" s="175"/>
      <c r="R131" s="175"/>
      <c r="S131" s="175"/>
      <c r="T131" s="157"/>
    </row>
    <row r="132" spans="1:20" x14ac:dyDescent="0.35">
      <c r="A132" s="150">
        <f>tbl_Metadata_Main[[#This Row],[Unique Identifier ]]</f>
        <v>127</v>
      </c>
      <c r="B132" s="174" t="str">
        <f>tbl_Metadata_Main[[#This Row],[Title ]]</f>
        <v>XTBC</v>
      </c>
      <c r="C132" s="152"/>
      <c r="D132" s="152"/>
      <c r="E132" s="152"/>
      <c r="F132" s="152"/>
      <c r="G132" s="152"/>
      <c r="H132" s="152"/>
      <c r="I132" s="152"/>
      <c r="J132" s="152"/>
      <c r="K132" s="152"/>
      <c r="L132" s="152"/>
      <c r="M132" s="152"/>
      <c r="O132" s="152"/>
      <c r="P132" s="152"/>
      <c r="Q132" s="175"/>
      <c r="R132" s="175"/>
      <c r="S132" s="175"/>
      <c r="T132" s="157"/>
    </row>
    <row r="133" spans="1:20" x14ac:dyDescent="0.35">
      <c r="A133" s="150">
        <f>tbl_Metadata_Main[[#This Row],[Unique Identifier ]]</f>
        <v>128</v>
      </c>
      <c r="B133" s="174" t="str">
        <f>tbl_Metadata_Main[[#This Row],[Title ]]</f>
        <v>XTBC</v>
      </c>
      <c r="C133" s="152"/>
      <c r="D133" s="152"/>
      <c r="E133" s="152"/>
      <c r="F133" s="152"/>
      <c r="G133" s="152"/>
      <c r="H133" s="152"/>
      <c r="I133" s="152"/>
      <c r="J133" s="152"/>
      <c r="K133" s="152"/>
      <c r="L133" s="152"/>
      <c r="M133" s="152"/>
      <c r="O133" s="152"/>
      <c r="P133" s="152"/>
      <c r="Q133" s="175"/>
      <c r="R133" s="175"/>
      <c r="S133" s="175"/>
      <c r="T133" s="157"/>
    </row>
    <row r="134" spans="1:20" x14ac:dyDescent="0.35">
      <c r="A134" s="150">
        <f>tbl_Metadata_Main[[#This Row],[Unique Identifier ]]</f>
        <v>129</v>
      </c>
      <c r="B134" s="174" t="str">
        <f>tbl_Metadata_Main[[#This Row],[Title ]]</f>
        <v>XTBC</v>
      </c>
      <c r="C134" s="152"/>
      <c r="D134" s="152"/>
      <c r="E134" s="152"/>
      <c r="F134" s="152"/>
      <c r="G134" s="152"/>
      <c r="H134" s="152"/>
      <c r="I134" s="152"/>
      <c r="J134" s="152"/>
      <c r="K134" s="152"/>
      <c r="L134" s="152"/>
      <c r="M134" s="152"/>
      <c r="O134" s="152"/>
      <c r="P134" s="152"/>
      <c r="Q134" s="175"/>
      <c r="R134" s="175"/>
      <c r="S134" s="175"/>
      <c r="T134" s="157"/>
    </row>
    <row r="135" spans="1:20" x14ac:dyDescent="0.35">
      <c r="A135" s="150">
        <f>tbl_Metadata_Main[[#This Row],[Unique Identifier ]]</f>
        <v>130</v>
      </c>
      <c r="B135" s="174" t="str">
        <f>tbl_Metadata_Main[[#This Row],[Title ]]</f>
        <v>XTBC</v>
      </c>
      <c r="C135" s="152"/>
      <c r="D135" s="152"/>
      <c r="E135" s="152"/>
      <c r="F135" s="152"/>
      <c r="G135" s="152"/>
      <c r="H135" s="152"/>
      <c r="I135" s="152"/>
      <c r="J135" s="152"/>
      <c r="K135" s="152"/>
      <c r="L135" s="152"/>
      <c r="M135" s="152"/>
      <c r="O135" s="152"/>
      <c r="P135" s="152"/>
      <c r="Q135" s="175"/>
      <c r="R135" s="175"/>
      <c r="S135" s="175"/>
      <c r="T135" s="157"/>
    </row>
    <row r="136" spans="1:20" x14ac:dyDescent="0.35">
      <c r="A136" s="150">
        <f>tbl_Metadata_Main[[#This Row],[Unique Identifier ]]</f>
        <v>131</v>
      </c>
      <c r="B136" s="174" t="str">
        <f>tbl_Metadata_Main[[#This Row],[Title ]]</f>
        <v>XTBC</v>
      </c>
      <c r="C136" s="152"/>
      <c r="D136" s="152"/>
      <c r="E136" s="152"/>
      <c r="F136" s="152"/>
      <c r="G136" s="152"/>
      <c r="H136" s="152"/>
      <c r="I136" s="152"/>
      <c r="J136" s="152"/>
      <c r="K136" s="152"/>
      <c r="L136" s="152"/>
      <c r="M136" s="152"/>
      <c r="O136" s="152"/>
      <c r="P136" s="152"/>
      <c r="Q136" s="175"/>
      <c r="R136" s="175"/>
      <c r="S136" s="175"/>
      <c r="T136" s="157"/>
    </row>
    <row r="137" spans="1:20" x14ac:dyDescent="0.35">
      <c r="A137" s="150">
        <f>tbl_Metadata_Main[[#This Row],[Unique Identifier ]]</f>
        <v>132</v>
      </c>
      <c r="B137" s="174" t="str">
        <f>tbl_Metadata_Main[[#This Row],[Title ]]</f>
        <v>XTBC</v>
      </c>
      <c r="C137" s="152"/>
      <c r="D137" s="152"/>
      <c r="E137" s="152"/>
      <c r="F137" s="152"/>
      <c r="G137" s="152"/>
      <c r="H137" s="152"/>
      <c r="I137" s="152"/>
      <c r="J137" s="152"/>
      <c r="K137" s="152"/>
      <c r="L137" s="152"/>
      <c r="M137" s="152"/>
      <c r="O137" s="152"/>
      <c r="P137" s="152"/>
      <c r="Q137" s="175"/>
      <c r="R137" s="175"/>
      <c r="S137" s="175"/>
      <c r="T137" s="157"/>
    </row>
    <row r="138" spans="1:20" x14ac:dyDescent="0.35">
      <c r="A138" s="150">
        <f>tbl_Metadata_Main[[#This Row],[Unique Identifier ]]</f>
        <v>133</v>
      </c>
      <c r="B138" s="174" t="str">
        <f>tbl_Metadata_Main[[#This Row],[Title ]]</f>
        <v>XTBC</v>
      </c>
      <c r="C138" s="152"/>
      <c r="D138" s="152"/>
      <c r="E138" s="152"/>
      <c r="F138" s="152"/>
      <c r="G138" s="152"/>
      <c r="H138" s="152"/>
      <c r="I138" s="152"/>
      <c r="J138" s="152"/>
      <c r="K138" s="152"/>
      <c r="L138" s="152"/>
      <c r="M138" s="152"/>
      <c r="O138" s="152"/>
      <c r="P138" s="152"/>
      <c r="Q138" s="175"/>
      <c r="R138" s="175"/>
      <c r="S138" s="175"/>
      <c r="T138" s="157"/>
    </row>
    <row r="139" spans="1:20" x14ac:dyDescent="0.35">
      <c r="A139" s="150">
        <f>tbl_Metadata_Main[[#This Row],[Unique Identifier ]]</f>
        <v>134</v>
      </c>
      <c r="B139" s="174" t="str">
        <f>tbl_Metadata_Main[[#This Row],[Title ]]</f>
        <v>XTBC</v>
      </c>
      <c r="C139" s="152"/>
      <c r="D139" s="152"/>
      <c r="E139" s="152"/>
      <c r="F139" s="152"/>
      <c r="G139" s="152"/>
      <c r="H139" s="152"/>
      <c r="I139" s="152"/>
      <c r="J139" s="152"/>
      <c r="K139" s="152"/>
      <c r="L139" s="152"/>
      <c r="M139" s="152"/>
      <c r="O139" s="152"/>
      <c r="P139" s="152"/>
      <c r="Q139" s="175"/>
      <c r="R139" s="175"/>
      <c r="S139" s="175"/>
      <c r="T139" s="157"/>
    </row>
    <row r="140" spans="1:20" x14ac:dyDescent="0.35">
      <c r="A140" s="150">
        <f>tbl_Metadata_Main[[#This Row],[Unique Identifier ]]</f>
        <v>135</v>
      </c>
      <c r="B140" s="174" t="str">
        <f>tbl_Metadata_Main[[#This Row],[Title ]]</f>
        <v>XTBC</v>
      </c>
      <c r="C140" s="152"/>
      <c r="D140" s="152"/>
      <c r="E140" s="152"/>
      <c r="F140" s="152"/>
      <c r="G140" s="152"/>
      <c r="H140" s="152"/>
      <c r="I140" s="152"/>
      <c r="J140" s="152"/>
      <c r="K140" s="152"/>
      <c r="L140" s="152"/>
      <c r="M140" s="152"/>
      <c r="O140" s="152"/>
      <c r="P140" s="152"/>
      <c r="Q140" s="175"/>
      <c r="R140" s="175"/>
      <c r="S140" s="175"/>
      <c r="T140" s="157"/>
    </row>
    <row r="141" spans="1:20" x14ac:dyDescent="0.35">
      <c r="A141" s="150">
        <f>tbl_Metadata_Main[[#This Row],[Unique Identifier ]]</f>
        <v>136</v>
      </c>
      <c r="B141" s="174" t="str">
        <f>tbl_Metadata_Main[[#This Row],[Title ]]</f>
        <v>XTBC</v>
      </c>
      <c r="C141" s="152"/>
      <c r="D141" s="152"/>
      <c r="E141" s="152"/>
      <c r="F141" s="152"/>
      <c r="G141" s="152"/>
      <c r="H141" s="152"/>
      <c r="I141" s="152"/>
      <c r="J141" s="152"/>
      <c r="K141" s="152"/>
      <c r="L141" s="152"/>
      <c r="M141" s="152"/>
      <c r="O141" s="152"/>
      <c r="P141" s="152"/>
      <c r="Q141" s="175"/>
      <c r="R141" s="175"/>
      <c r="S141" s="175"/>
      <c r="T141" s="157"/>
    </row>
    <row r="142" spans="1:20" x14ac:dyDescent="0.35">
      <c r="A142" s="150">
        <f>tbl_Metadata_Main[[#This Row],[Unique Identifier ]]</f>
        <v>137</v>
      </c>
      <c r="B142" s="174" t="str">
        <f>tbl_Metadata_Main[[#This Row],[Title ]]</f>
        <v>XTBC</v>
      </c>
      <c r="C142" s="152"/>
      <c r="D142" s="152"/>
      <c r="E142" s="152"/>
      <c r="F142" s="152"/>
      <c r="G142" s="152"/>
      <c r="H142" s="152"/>
      <c r="I142" s="152"/>
      <c r="J142" s="152"/>
      <c r="K142" s="152"/>
      <c r="L142" s="152"/>
      <c r="M142" s="152"/>
      <c r="O142" s="152"/>
      <c r="P142" s="152"/>
      <c r="Q142" s="175"/>
      <c r="R142" s="175"/>
      <c r="S142" s="175"/>
      <c r="T142" s="157"/>
    </row>
    <row r="143" spans="1:20" x14ac:dyDescent="0.35">
      <c r="A143" s="150">
        <f>tbl_Metadata_Main[[#This Row],[Unique Identifier ]]</f>
        <v>138</v>
      </c>
      <c r="B143" s="174" t="str">
        <f>tbl_Metadata_Main[[#This Row],[Title ]]</f>
        <v>XTBC</v>
      </c>
      <c r="C143" s="152"/>
      <c r="D143" s="152"/>
      <c r="E143" s="152"/>
      <c r="F143" s="152"/>
      <c r="G143" s="152"/>
      <c r="H143" s="152"/>
      <c r="I143" s="152"/>
      <c r="J143" s="152"/>
      <c r="K143" s="152"/>
      <c r="L143" s="152"/>
      <c r="M143" s="152"/>
      <c r="O143" s="152"/>
      <c r="P143" s="152"/>
      <c r="Q143" s="175"/>
      <c r="R143" s="175"/>
      <c r="S143" s="175"/>
      <c r="T143" s="157"/>
    </row>
    <row r="144" spans="1:20" x14ac:dyDescent="0.35">
      <c r="A144" s="150">
        <f>tbl_Metadata_Main[[#This Row],[Unique Identifier ]]</f>
        <v>139</v>
      </c>
      <c r="B144" s="174" t="str">
        <f>tbl_Metadata_Main[[#This Row],[Title ]]</f>
        <v>XTBC</v>
      </c>
      <c r="C144" s="152"/>
      <c r="D144" s="152"/>
      <c r="E144" s="152"/>
      <c r="F144" s="152"/>
      <c r="G144" s="152"/>
      <c r="H144" s="152"/>
      <c r="I144" s="152"/>
      <c r="J144" s="152"/>
      <c r="K144" s="152"/>
      <c r="L144" s="152"/>
      <c r="M144" s="152"/>
      <c r="O144" s="152"/>
      <c r="P144" s="152"/>
      <c r="Q144" s="175"/>
      <c r="R144" s="175"/>
      <c r="S144" s="175"/>
      <c r="T144" s="157"/>
    </row>
    <row r="145" spans="1:20" x14ac:dyDescent="0.35">
      <c r="A145" s="150">
        <f>tbl_Metadata_Main[[#This Row],[Unique Identifier ]]</f>
        <v>140</v>
      </c>
      <c r="B145" s="174" t="str">
        <f>tbl_Metadata_Main[[#This Row],[Title ]]</f>
        <v>XTBC</v>
      </c>
      <c r="C145" s="152"/>
      <c r="D145" s="152"/>
      <c r="E145" s="152"/>
      <c r="F145" s="152"/>
      <c r="G145" s="152"/>
      <c r="H145" s="152"/>
      <c r="I145" s="152"/>
      <c r="J145" s="152"/>
      <c r="K145" s="152"/>
      <c r="L145" s="152"/>
      <c r="M145" s="152"/>
      <c r="O145" s="152"/>
      <c r="P145" s="152"/>
      <c r="Q145" s="175"/>
      <c r="R145" s="175"/>
      <c r="S145" s="175"/>
      <c r="T145" s="157"/>
    </row>
    <row r="146" spans="1:20" x14ac:dyDescent="0.35">
      <c r="A146" s="150">
        <f>tbl_Metadata_Main[[#This Row],[Unique Identifier ]]</f>
        <v>141</v>
      </c>
      <c r="B146" s="174" t="str">
        <f>tbl_Metadata_Main[[#This Row],[Title ]]</f>
        <v>XTBC</v>
      </c>
      <c r="C146" s="152"/>
      <c r="D146" s="152"/>
      <c r="E146" s="152"/>
      <c r="F146" s="152"/>
      <c r="G146" s="152"/>
      <c r="H146" s="152"/>
      <c r="I146" s="152"/>
      <c r="J146" s="152"/>
      <c r="K146" s="152"/>
      <c r="L146" s="152"/>
      <c r="M146" s="152"/>
      <c r="O146" s="152"/>
      <c r="P146" s="152"/>
      <c r="Q146" s="175"/>
      <c r="R146" s="175"/>
      <c r="S146" s="175"/>
      <c r="T146" s="157"/>
    </row>
    <row r="147" spans="1:20" x14ac:dyDescent="0.35">
      <c r="A147" s="150">
        <f>tbl_Metadata_Main[[#This Row],[Unique Identifier ]]</f>
        <v>142</v>
      </c>
      <c r="B147" s="174" t="str">
        <f>tbl_Metadata_Main[[#This Row],[Title ]]</f>
        <v>XTBC</v>
      </c>
      <c r="C147" s="152"/>
      <c r="D147" s="152"/>
      <c r="E147" s="152"/>
      <c r="F147" s="152"/>
      <c r="G147" s="152"/>
      <c r="H147" s="152"/>
      <c r="I147" s="152"/>
      <c r="J147" s="152"/>
      <c r="K147" s="152"/>
      <c r="L147" s="152"/>
      <c r="M147" s="152"/>
      <c r="O147" s="152"/>
      <c r="P147" s="152"/>
      <c r="Q147" s="175"/>
      <c r="R147" s="175"/>
      <c r="S147" s="175"/>
      <c r="T147" s="157"/>
    </row>
    <row r="148" spans="1:20" x14ac:dyDescent="0.35">
      <c r="A148" s="150">
        <f>tbl_Metadata_Main[[#This Row],[Unique Identifier ]]</f>
        <v>143</v>
      </c>
      <c r="B148" s="174" t="str">
        <f>tbl_Metadata_Main[[#This Row],[Title ]]</f>
        <v>XTBC</v>
      </c>
      <c r="C148" s="152"/>
      <c r="D148" s="152"/>
      <c r="E148" s="152"/>
      <c r="F148" s="152"/>
      <c r="G148" s="152"/>
      <c r="H148" s="152"/>
      <c r="I148" s="152"/>
      <c r="J148" s="152"/>
      <c r="K148" s="152"/>
      <c r="L148" s="152"/>
      <c r="M148" s="152"/>
      <c r="O148" s="152"/>
      <c r="P148" s="152"/>
      <c r="Q148" s="175"/>
      <c r="R148" s="175"/>
      <c r="S148" s="175"/>
      <c r="T148" s="157"/>
    </row>
    <row r="149" spans="1:20" x14ac:dyDescent="0.35">
      <c r="A149" s="150">
        <f>tbl_Metadata_Main[[#This Row],[Unique Identifier ]]</f>
        <v>144</v>
      </c>
      <c r="B149" s="174" t="str">
        <f>tbl_Metadata_Main[[#This Row],[Title ]]</f>
        <v>XTBC</v>
      </c>
      <c r="C149" s="152"/>
      <c r="D149" s="152"/>
      <c r="E149" s="152"/>
      <c r="F149" s="152"/>
      <c r="G149" s="152"/>
      <c r="H149" s="152"/>
      <c r="I149" s="152"/>
      <c r="J149" s="152"/>
      <c r="K149" s="152"/>
      <c r="L149" s="152"/>
      <c r="M149" s="152"/>
      <c r="O149" s="152"/>
      <c r="P149" s="152"/>
      <c r="Q149" s="175"/>
      <c r="R149" s="175"/>
      <c r="S149" s="175"/>
      <c r="T149" s="157"/>
    </row>
    <row r="150" spans="1:20" x14ac:dyDescent="0.35">
      <c r="A150" s="150">
        <f>tbl_Metadata_Main[[#This Row],[Unique Identifier ]]</f>
        <v>145</v>
      </c>
      <c r="B150" s="174" t="str">
        <f>tbl_Metadata_Main[[#This Row],[Title ]]</f>
        <v>XTBC</v>
      </c>
      <c r="C150" s="152"/>
      <c r="D150" s="152"/>
      <c r="E150" s="152"/>
      <c r="F150" s="152"/>
      <c r="G150" s="152"/>
      <c r="H150" s="152"/>
      <c r="I150" s="152"/>
      <c r="J150" s="152"/>
      <c r="K150" s="152"/>
      <c r="L150" s="152"/>
      <c r="M150" s="152"/>
      <c r="O150" s="152"/>
      <c r="P150" s="152"/>
      <c r="Q150" s="175"/>
      <c r="R150" s="175"/>
      <c r="S150" s="175"/>
      <c r="T150" s="157"/>
    </row>
    <row r="151" spans="1:20" x14ac:dyDescent="0.35">
      <c r="A151" s="150">
        <f>tbl_Metadata_Main[[#This Row],[Unique Identifier ]]</f>
        <v>146</v>
      </c>
      <c r="B151" s="174" t="str">
        <f>tbl_Metadata_Main[[#This Row],[Title ]]</f>
        <v>XTBC</v>
      </c>
      <c r="C151" s="152"/>
      <c r="D151" s="152"/>
      <c r="E151" s="152"/>
      <c r="F151" s="152"/>
      <c r="G151" s="152"/>
      <c r="H151" s="152"/>
      <c r="I151" s="152"/>
      <c r="J151" s="152"/>
      <c r="K151" s="152"/>
      <c r="L151" s="152"/>
      <c r="M151" s="152"/>
      <c r="O151" s="152"/>
      <c r="P151" s="152"/>
      <c r="Q151" s="175"/>
      <c r="R151" s="175"/>
      <c r="S151" s="175"/>
      <c r="T151" s="157"/>
    </row>
    <row r="152" spans="1:20" x14ac:dyDescent="0.35">
      <c r="A152" s="150">
        <f>tbl_Metadata_Main[[#This Row],[Unique Identifier ]]</f>
        <v>147</v>
      </c>
      <c r="B152" s="174" t="str">
        <f>tbl_Metadata_Main[[#This Row],[Title ]]</f>
        <v>XTBC</v>
      </c>
      <c r="C152" s="152"/>
      <c r="D152" s="152"/>
      <c r="E152" s="152"/>
      <c r="F152" s="152"/>
      <c r="G152" s="152"/>
      <c r="H152" s="152"/>
      <c r="I152" s="152"/>
      <c r="J152" s="152"/>
      <c r="K152" s="152"/>
      <c r="L152" s="152"/>
      <c r="M152" s="152"/>
      <c r="O152" s="152"/>
      <c r="P152" s="152"/>
      <c r="Q152" s="175"/>
      <c r="R152" s="175"/>
      <c r="S152" s="175"/>
      <c r="T152" s="157"/>
    </row>
    <row r="153" spans="1:20" x14ac:dyDescent="0.35">
      <c r="A153" s="150">
        <f>tbl_Metadata_Main[[#This Row],[Unique Identifier ]]</f>
        <v>148</v>
      </c>
      <c r="B153" s="174" t="str">
        <f>tbl_Metadata_Main[[#This Row],[Title ]]</f>
        <v>XTBC</v>
      </c>
      <c r="C153" s="152"/>
      <c r="D153" s="152"/>
      <c r="E153" s="152"/>
      <c r="F153" s="152"/>
      <c r="G153" s="152"/>
      <c r="H153" s="152"/>
      <c r="I153" s="152"/>
      <c r="J153" s="152"/>
      <c r="K153" s="152"/>
      <c r="L153" s="152"/>
      <c r="M153" s="152"/>
      <c r="O153" s="152"/>
      <c r="P153" s="152"/>
      <c r="Q153" s="175"/>
      <c r="R153" s="175"/>
      <c r="S153" s="175"/>
      <c r="T153" s="157"/>
    </row>
    <row r="154" spans="1:20" x14ac:dyDescent="0.35">
      <c r="A154" s="150">
        <f>tbl_Metadata_Main[[#This Row],[Unique Identifier ]]</f>
        <v>149</v>
      </c>
      <c r="B154" s="174" t="str">
        <f>tbl_Metadata_Main[[#This Row],[Title ]]</f>
        <v>XTBC</v>
      </c>
      <c r="C154" s="152"/>
      <c r="D154" s="152"/>
      <c r="E154" s="152"/>
      <c r="F154" s="152"/>
      <c r="G154" s="152"/>
      <c r="H154" s="152"/>
      <c r="I154" s="152"/>
      <c r="J154" s="152"/>
      <c r="K154" s="152"/>
      <c r="L154" s="152"/>
      <c r="M154" s="152"/>
      <c r="O154" s="152"/>
      <c r="P154" s="152"/>
      <c r="Q154" s="175"/>
      <c r="R154" s="175"/>
      <c r="S154" s="175"/>
      <c r="T154" s="157"/>
    </row>
    <row r="155" spans="1:20" x14ac:dyDescent="0.35">
      <c r="A155" s="150">
        <f>tbl_Metadata_Main[[#This Row],[Unique Identifier ]]</f>
        <v>150</v>
      </c>
      <c r="B155" s="174" t="str">
        <f>tbl_Metadata_Main[[#This Row],[Title ]]</f>
        <v>XTBC</v>
      </c>
      <c r="C155" s="152"/>
      <c r="D155" s="152"/>
      <c r="E155" s="152"/>
      <c r="F155" s="152"/>
      <c r="G155" s="152"/>
      <c r="H155" s="152"/>
      <c r="I155" s="152"/>
      <c r="J155" s="152"/>
      <c r="K155" s="152"/>
      <c r="L155" s="152"/>
      <c r="M155" s="152"/>
      <c r="O155" s="152"/>
      <c r="P155" s="152"/>
      <c r="Q155" s="175"/>
      <c r="R155" s="175"/>
      <c r="S155" s="175"/>
      <c r="T155" s="157"/>
    </row>
    <row r="156" spans="1:20" x14ac:dyDescent="0.35">
      <c r="A156" s="150">
        <f>tbl_Metadata_Main[[#This Row],[Unique Identifier ]]</f>
        <v>151</v>
      </c>
      <c r="B156" s="174" t="str">
        <f>tbl_Metadata_Main[[#This Row],[Title ]]</f>
        <v>XTBC</v>
      </c>
      <c r="C156" s="152"/>
      <c r="D156" s="152"/>
      <c r="E156" s="152"/>
      <c r="F156" s="152"/>
      <c r="G156" s="152"/>
      <c r="H156" s="152"/>
      <c r="I156" s="152"/>
      <c r="J156" s="152"/>
      <c r="K156" s="152"/>
      <c r="L156" s="152"/>
      <c r="M156" s="152"/>
      <c r="O156" s="152"/>
      <c r="P156" s="152"/>
      <c r="Q156" s="175"/>
      <c r="R156" s="175"/>
      <c r="S156" s="175"/>
      <c r="T156" s="157"/>
    </row>
    <row r="157" spans="1:20" x14ac:dyDescent="0.35">
      <c r="A157" s="150">
        <f>tbl_Metadata_Main[[#This Row],[Unique Identifier ]]</f>
        <v>152</v>
      </c>
      <c r="B157" s="174" t="str">
        <f>tbl_Metadata_Main[[#This Row],[Title ]]</f>
        <v>XTBC</v>
      </c>
      <c r="C157" s="152"/>
      <c r="D157" s="152"/>
      <c r="E157" s="152"/>
      <c r="F157" s="152"/>
      <c r="G157" s="152"/>
      <c r="H157" s="152"/>
      <c r="I157" s="152"/>
      <c r="J157" s="152"/>
      <c r="K157" s="152"/>
      <c r="L157" s="152"/>
      <c r="M157" s="152"/>
      <c r="O157" s="152"/>
      <c r="P157" s="152"/>
      <c r="Q157" s="175"/>
      <c r="R157" s="175"/>
      <c r="S157" s="175"/>
      <c r="T157" s="157"/>
    </row>
    <row r="158" spans="1:20" x14ac:dyDescent="0.35">
      <c r="A158" s="150">
        <f>tbl_Metadata_Main[[#This Row],[Unique Identifier ]]</f>
        <v>153</v>
      </c>
      <c r="B158" s="174" t="str">
        <f>tbl_Metadata_Main[[#This Row],[Title ]]</f>
        <v>XTBC</v>
      </c>
      <c r="C158" s="152"/>
      <c r="D158" s="152"/>
      <c r="E158" s="152"/>
      <c r="F158" s="152"/>
      <c r="G158" s="152"/>
      <c r="H158" s="152"/>
      <c r="I158" s="152"/>
      <c r="J158" s="152"/>
      <c r="K158" s="152"/>
      <c r="L158" s="152"/>
      <c r="M158" s="152"/>
      <c r="O158" s="152"/>
      <c r="P158" s="152"/>
      <c r="Q158" s="175"/>
      <c r="R158" s="175"/>
      <c r="S158" s="175"/>
      <c r="T158" s="157"/>
    </row>
    <row r="159" spans="1:20" x14ac:dyDescent="0.35">
      <c r="A159" s="150">
        <f>tbl_Metadata_Main[[#This Row],[Unique Identifier ]]</f>
        <v>154</v>
      </c>
      <c r="B159" s="174" t="str">
        <f>tbl_Metadata_Main[[#This Row],[Title ]]</f>
        <v>XTBC</v>
      </c>
      <c r="C159" s="152"/>
      <c r="D159" s="152"/>
      <c r="E159" s="152"/>
      <c r="F159" s="152"/>
      <c r="G159" s="152"/>
      <c r="H159" s="152"/>
      <c r="I159" s="152"/>
      <c r="J159" s="152"/>
      <c r="K159" s="152"/>
      <c r="L159" s="152"/>
      <c r="M159" s="152"/>
      <c r="O159" s="152"/>
      <c r="P159" s="152"/>
      <c r="Q159" s="175"/>
      <c r="R159" s="175"/>
      <c r="S159" s="175"/>
      <c r="T159" s="157"/>
    </row>
    <row r="160" spans="1:20" x14ac:dyDescent="0.35">
      <c r="A160" s="150">
        <f>tbl_Metadata_Main[[#This Row],[Unique Identifier ]]</f>
        <v>155</v>
      </c>
      <c r="B160" s="174" t="str">
        <f>tbl_Metadata_Main[[#This Row],[Title ]]</f>
        <v>XTBC</v>
      </c>
      <c r="C160" s="152"/>
      <c r="D160" s="152"/>
      <c r="E160" s="152"/>
      <c r="F160" s="152"/>
      <c r="G160" s="152"/>
      <c r="H160" s="152"/>
      <c r="I160" s="152"/>
      <c r="J160" s="152"/>
      <c r="K160" s="152"/>
      <c r="L160" s="152"/>
      <c r="M160" s="152"/>
      <c r="O160" s="152"/>
      <c r="P160" s="152"/>
      <c r="Q160" s="175"/>
      <c r="R160" s="175"/>
      <c r="S160" s="175"/>
      <c r="T160" s="157"/>
    </row>
    <row r="161" spans="1:20" x14ac:dyDescent="0.35">
      <c r="A161" s="150">
        <f>tbl_Metadata_Main[[#This Row],[Unique Identifier ]]</f>
        <v>156</v>
      </c>
      <c r="B161" s="174" t="str">
        <f>tbl_Metadata_Main[[#This Row],[Title ]]</f>
        <v>XTBC</v>
      </c>
      <c r="C161" s="152"/>
      <c r="D161" s="152"/>
      <c r="E161" s="152"/>
      <c r="F161" s="152"/>
      <c r="G161" s="152"/>
      <c r="H161" s="152"/>
      <c r="I161" s="152"/>
      <c r="J161" s="152"/>
      <c r="K161" s="152"/>
      <c r="L161" s="152"/>
      <c r="M161" s="152"/>
      <c r="O161" s="152"/>
      <c r="P161" s="152"/>
      <c r="Q161" s="175"/>
      <c r="R161" s="175"/>
      <c r="S161" s="175"/>
      <c r="T161" s="157"/>
    </row>
    <row r="162" spans="1:20" x14ac:dyDescent="0.35">
      <c r="A162" s="150">
        <f>tbl_Metadata_Main[[#This Row],[Unique Identifier ]]</f>
        <v>157</v>
      </c>
      <c r="B162" s="174" t="str">
        <f>tbl_Metadata_Main[[#This Row],[Title ]]</f>
        <v>XTBC</v>
      </c>
      <c r="C162" s="152"/>
      <c r="D162" s="152"/>
      <c r="E162" s="152"/>
      <c r="F162" s="152"/>
      <c r="G162" s="152"/>
      <c r="H162" s="152"/>
      <c r="I162" s="152"/>
      <c r="J162" s="152"/>
      <c r="K162" s="152"/>
      <c r="L162" s="152"/>
      <c r="M162" s="152"/>
      <c r="O162" s="152"/>
      <c r="P162" s="152"/>
      <c r="Q162" s="175"/>
      <c r="R162" s="175"/>
      <c r="S162" s="175"/>
      <c r="T162" s="157"/>
    </row>
    <row r="163" spans="1:20" x14ac:dyDescent="0.35">
      <c r="A163" s="150">
        <f>tbl_Metadata_Main[[#This Row],[Unique Identifier ]]</f>
        <v>158</v>
      </c>
      <c r="B163" s="174" t="str">
        <f>tbl_Metadata_Main[[#This Row],[Title ]]</f>
        <v>XTBC</v>
      </c>
      <c r="C163" s="152"/>
      <c r="D163" s="152"/>
      <c r="E163" s="152"/>
      <c r="F163" s="152"/>
      <c r="G163" s="152"/>
      <c r="H163" s="152"/>
      <c r="I163" s="152"/>
      <c r="J163" s="152"/>
      <c r="K163" s="152"/>
      <c r="L163" s="152"/>
      <c r="M163" s="152"/>
      <c r="O163" s="152"/>
      <c r="P163" s="152"/>
      <c r="Q163" s="175"/>
      <c r="R163" s="175"/>
      <c r="S163" s="175"/>
      <c r="T163" s="157"/>
    </row>
    <row r="164" spans="1:20" x14ac:dyDescent="0.35">
      <c r="A164" s="150">
        <f>tbl_Metadata_Main[[#This Row],[Unique Identifier ]]</f>
        <v>159</v>
      </c>
      <c r="B164" s="174" t="str">
        <f>tbl_Metadata_Main[[#This Row],[Title ]]</f>
        <v>XTBC</v>
      </c>
      <c r="C164" s="152"/>
      <c r="D164" s="152"/>
      <c r="E164" s="152"/>
      <c r="F164" s="152"/>
      <c r="G164" s="152"/>
      <c r="H164" s="152"/>
      <c r="I164" s="152"/>
      <c r="J164" s="152"/>
      <c r="K164" s="152"/>
      <c r="L164" s="152"/>
      <c r="M164" s="152"/>
      <c r="O164" s="152"/>
      <c r="P164" s="152"/>
      <c r="Q164" s="175"/>
      <c r="R164" s="175"/>
      <c r="S164" s="175"/>
      <c r="T164" s="157"/>
    </row>
    <row r="165" spans="1:20" x14ac:dyDescent="0.35">
      <c r="A165" s="150">
        <f>tbl_Metadata_Main[[#This Row],[Unique Identifier ]]</f>
        <v>160</v>
      </c>
      <c r="B165" s="174" t="str">
        <f>tbl_Metadata_Main[[#This Row],[Title ]]</f>
        <v>XTBC</v>
      </c>
      <c r="C165" s="152"/>
      <c r="D165" s="152"/>
      <c r="E165" s="152"/>
      <c r="F165" s="152"/>
      <c r="G165" s="152"/>
      <c r="H165" s="152"/>
      <c r="I165" s="152"/>
      <c r="J165" s="152"/>
      <c r="K165" s="152"/>
      <c r="L165" s="152"/>
      <c r="M165" s="152"/>
      <c r="O165" s="152"/>
      <c r="P165" s="152"/>
      <c r="Q165" s="175"/>
      <c r="R165" s="175"/>
      <c r="S165" s="175"/>
      <c r="T165" s="157"/>
    </row>
    <row r="166" spans="1:20" x14ac:dyDescent="0.35">
      <c r="A166" s="150">
        <f>tbl_Metadata_Main[[#This Row],[Unique Identifier ]]</f>
        <v>161</v>
      </c>
      <c r="B166" s="174" t="str">
        <f>tbl_Metadata_Main[[#This Row],[Title ]]</f>
        <v>XTBC</v>
      </c>
      <c r="C166" s="152"/>
      <c r="D166" s="152"/>
      <c r="E166" s="152"/>
      <c r="F166" s="152"/>
      <c r="G166" s="152"/>
      <c r="H166" s="152"/>
      <c r="I166" s="152"/>
      <c r="J166" s="152"/>
      <c r="K166" s="152"/>
      <c r="L166" s="152"/>
      <c r="M166" s="152"/>
      <c r="O166" s="152"/>
      <c r="P166" s="152"/>
      <c r="Q166" s="175"/>
      <c r="R166" s="175"/>
      <c r="S166" s="175"/>
      <c r="T166" s="157"/>
    </row>
    <row r="167" spans="1:20" x14ac:dyDescent="0.35">
      <c r="A167" s="150">
        <f>tbl_Metadata_Main[[#This Row],[Unique Identifier ]]</f>
        <v>162</v>
      </c>
      <c r="B167" s="174" t="str">
        <f>tbl_Metadata_Main[[#This Row],[Title ]]</f>
        <v>XTBC</v>
      </c>
      <c r="C167" s="152"/>
      <c r="D167" s="152"/>
      <c r="E167" s="152"/>
      <c r="F167" s="152"/>
      <c r="G167" s="152"/>
      <c r="H167" s="152"/>
      <c r="I167" s="152"/>
      <c r="J167" s="152"/>
      <c r="K167" s="152"/>
      <c r="L167" s="152"/>
      <c r="M167" s="152"/>
      <c r="O167" s="152"/>
      <c r="P167" s="152"/>
      <c r="Q167" s="175"/>
      <c r="R167" s="175"/>
      <c r="S167" s="175"/>
      <c r="T167" s="157"/>
    </row>
    <row r="168" spans="1:20" x14ac:dyDescent="0.35">
      <c r="A168" s="150">
        <f>tbl_Metadata_Main[[#This Row],[Unique Identifier ]]</f>
        <v>163</v>
      </c>
      <c r="B168" s="174" t="str">
        <f>tbl_Metadata_Main[[#This Row],[Title ]]</f>
        <v>XTBC</v>
      </c>
      <c r="C168" s="152"/>
      <c r="D168" s="152"/>
      <c r="E168" s="152"/>
      <c r="F168" s="152"/>
      <c r="G168" s="152"/>
      <c r="H168" s="152"/>
      <c r="I168" s="152"/>
      <c r="J168" s="152"/>
      <c r="K168" s="152"/>
      <c r="L168" s="152"/>
      <c r="M168" s="152"/>
      <c r="O168" s="152"/>
      <c r="P168" s="152"/>
      <c r="Q168" s="175"/>
      <c r="R168" s="175"/>
      <c r="S168" s="175"/>
      <c r="T168" s="157"/>
    </row>
    <row r="169" spans="1:20" x14ac:dyDescent="0.35">
      <c r="A169" s="150">
        <f>tbl_Metadata_Main[[#This Row],[Unique Identifier ]]</f>
        <v>164</v>
      </c>
      <c r="B169" s="174" t="str">
        <f>tbl_Metadata_Main[[#This Row],[Title ]]</f>
        <v>XTBC</v>
      </c>
      <c r="C169" s="152"/>
      <c r="D169" s="152"/>
      <c r="E169" s="152"/>
      <c r="F169" s="152"/>
      <c r="G169" s="152"/>
      <c r="H169" s="152"/>
      <c r="I169" s="152"/>
      <c r="J169" s="152"/>
      <c r="K169" s="152"/>
      <c r="L169" s="152"/>
      <c r="M169" s="152"/>
      <c r="O169" s="152"/>
      <c r="P169" s="152"/>
      <c r="Q169" s="175"/>
      <c r="R169" s="175"/>
      <c r="S169" s="175"/>
      <c r="T169" s="157"/>
    </row>
    <row r="170" spans="1:20" x14ac:dyDescent="0.35">
      <c r="A170" s="150">
        <f>tbl_Metadata_Main[[#This Row],[Unique Identifier ]]</f>
        <v>165</v>
      </c>
      <c r="B170" s="174" t="str">
        <f>tbl_Metadata_Main[[#This Row],[Title ]]</f>
        <v>XTBC</v>
      </c>
      <c r="C170" s="152"/>
      <c r="D170" s="152"/>
      <c r="E170" s="152"/>
      <c r="F170" s="152"/>
      <c r="G170" s="152"/>
      <c r="H170" s="152"/>
      <c r="I170" s="152"/>
      <c r="J170" s="152"/>
      <c r="K170" s="152"/>
      <c r="L170" s="152"/>
      <c r="M170" s="152"/>
      <c r="O170" s="152"/>
      <c r="P170" s="152"/>
      <c r="Q170" s="175"/>
      <c r="R170" s="175"/>
      <c r="S170" s="175"/>
      <c r="T170" s="157"/>
    </row>
    <row r="171" spans="1:20" x14ac:dyDescent="0.35">
      <c r="A171" s="150">
        <f>tbl_Metadata_Main[[#This Row],[Unique Identifier ]]</f>
        <v>166</v>
      </c>
      <c r="B171" s="174" t="str">
        <f>tbl_Metadata_Main[[#This Row],[Title ]]</f>
        <v>XTBC</v>
      </c>
      <c r="C171" s="152"/>
      <c r="D171" s="152"/>
      <c r="E171" s="152"/>
      <c r="F171" s="152"/>
      <c r="G171" s="152"/>
      <c r="H171" s="152"/>
      <c r="I171" s="152"/>
      <c r="J171" s="152"/>
      <c r="K171" s="152"/>
      <c r="L171" s="152"/>
      <c r="M171" s="152"/>
      <c r="O171" s="152"/>
      <c r="P171" s="152"/>
      <c r="Q171" s="175"/>
      <c r="R171" s="175"/>
      <c r="S171" s="175"/>
      <c r="T171" s="157"/>
    </row>
    <row r="172" spans="1:20" x14ac:dyDescent="0.35">
      <c r="A172" s="150">
        <f>tbl_Metadata_Main[[#This Row],[Unique Identifier ]]</f>
        <v>167</v>
      </c>
      <c r="B172" s="174" t="str">
        <f>tbl_Metadata_Main[[#This Row],[Title ]]</f>
        <v>XTBC</v>
      </c>
      <c r="C172" s="152"/>
      <c r="D172" s="152"/>
      <c r="E172" s="152"/>
      <c r="F172" s="152"/>
      <c r="G172" s="152"/>
      <c r="H172" s="152"/>
      <c r="I172" s="152"/>
      <c r="J172" s="152"/>
      <c r="K172" s="152"/>
      <c r="L172" s="152"/>
      <c r="M172" s="152"/>
      <c r="O172" s="152"/>
      <c r="P172" s="152"/>
      <c r="Q172" s="175"/>
      <c r="R172" s="175"/>
      <c r="S172" s="175"/>
      <c r="T172" s="157"/>
    </row>
    <row r="173" spans="1:20" x14ac:dyDescent="0.35">
      <c r="A173" s="150">
        <f>tbl_Metadata_Main[[#This Row],[Unique Identifier ]]</f>
        <v>168</v>
      </c>
      <c r="B173" s="174" t="str">
        <f>tbl_Metadata_Main[[#This Row],[Title ]]</f>
        <v>XTBC</v>
      </c>
      <c r="C173" s="152"/>
      <c r="D173" s="152"/>
      <c r="E173" s="152"/>
      <c r="F173" s="152"/>
      <c r="G173" s="152"/>
      <c r="H173" s="152"/>
      <c r="I173" s="152"/>
      <c r="J173" s="152"/>
      <c r="K173" s="152"/>
      <c r="L173" s="152"/>
      <c r="M173" s="152"/>
      <c r="O173" s="152"/>
      <c r="P173" s="152"/>
      <c r="Q173" s="175"/>
      <c r="R173" s="175"/>
      <c r="S173" s="175"/>
      <c r="T173" s="157"/>
    </row>
    <row r="174" spans="1:20" x14ac:dyDescent="0.35">
      <c r="A174" s="150">
        <f>tbl_Metadata_Main[[#This Row],[Unique Identifier ]]</f>
        <v>169</v>
      </c>
      <c r="B174" s="174" t="str">
        <f>tbl_Metadata_Main[[#This Row],[Title ]]</f>
        <v>XTBC</v>
      </c>
      <c r="C174" s="152"/>
      <c r="D174" s="152"/>
      <c r="E174" s="152"/>
      <c r="F174" s="152"/>
      <c r="G174" s="152"/>
      <c r="H174" s="152"/>
      <c r="I174" s="152"/>
      <c r="J174" s="152"/>
      <c r="K174" s="152"/>
      <c r="L174" s="152"/>
      <c r="M174" s="152"/>
      <c r="O174" s="152"/>
      <c r="P174" s="152"/>
      <c r="Q174" s="175"/>
      <c r="R174" s="175"/>
      <c r="S174" s="175"/>
      <c r="T174" s="157"/>
    </row>
    <row r="175" spans="1:20" x14ac:dyDescent="0.35">
      <c r="A175" s="150">
        <f>tbl_Metadata_Main[[#This Row],[Unique Identifier ]]</f>
        <v>170</v>
      </c>
      <c r="B175" s="174" t="str">
        <f>tbl_Metadata_Main[[#This Row],[Title ]]</f>
        <v>XTBC</v>
      </c>
      <c r="C175" s="152"/>
      <c r="D175" s="152"/>
      <c r="E175" s="152"/>
      <c r="F175" s="152"/>
      <c r="G175" s="152"/>
      <c r="H175" s="152"/>
      <c r="I175" s="152"/>
      <c r="J175" s="152"/>
      <c r="K175" s="152"/>
      <c r="L175" s="152"/>
      <c r="M175" s="152"/>
      <c r="O175" s="152"/>
      <c r="P175" s="152"/>
      <c r="Q175" s="175"/>
      <c r="R175" s="175"/>
      <c r="S175" s="175"/>
      <c r="T175" s="157"/>
    </row>
    <row r="176" spans="1:20" x14ac:dyDescent="0.35">
      <c r="A176" s="150">
        <f>tbl_Metadata_Main[[#This Row],[Unique Identifier ]]</f>
        <v>171</v>
      </c>
      <c r="B176" s="174" t="str">
        <f>tbl_Metadata_Main[[#This Row],[Title ]]</f>
        <v>XTBC</v>
      </c>
      <c r="C176" s="152"/>
      <c r="D176" s="152"/>
      <c r="E176" s="152"/>
      <c r="F176" s="152"/>
      <c r="G176" s="152"/>
      <c r="H176" s="152"/>
      <c r="I176" s="152"/>
      <c r="J176" s="152"/>
      <c r="K176" s="152"/>
      <c r="L176" s="152"/>
      <c r="M176" s="152"/>
      <c r="O176" s="152"/>
      <c r="P176" s="152"/>
      <c r="Q176" s="175"/>
      <c r="R176" s="175"/>
      <c r="S176" s="175"/>
      <c r="T176" s="157"/>
    </row>
    <row r="177" spans="1:20" x14ac:dyDescent="0.35">
      <c r="A177" s="150">
        <f>tbl_Metadata_Main[[#This Row],[Unique Identifier ]]</f>
        <v>172</v>
      </c>
      <c r="B177" s="174" t="str">
        <f>tbl_Metadata_Main[[#This Row],[Title ]]</f>
        <v>XTBC</v>
      </c>
      <c r="C177" s="152"/>
      <c r="D177" s="152"/>
      <c r="E177" s="152"/>
      <c r="F177" s="152"/>
      <c r="G177" s="152"/>
      <c r="H177" s="152"/>
      <c r="I177" s="152"/>
      <c r="J177" s="152"/>
      <c r="K177" s="152"/>
      <c r="L177" s="152"/>
      <c r="M177" s="152"/>
      <c r="O177" s="152"/>
      <c r="P177" s="152"/>
      <c r="Q177" s="175"/>
      <c r="R177" s="175"/>
      <c r="S177" s="175"/>
      <c r="T177" s="157"/>
    </row>
    <row r="178" spans="1:20" x14ac:dyDescent="0.35">
      <c r="A178" s="150">
        <f>tbl_Metadata_Main[[#This Row],[Unique Identifier ]]</f>
        <v>173</v>
      </c>
      <c r="B178" s="174" t="str">
        <f>tbl_Metadata_Main[[#This Row],[Title ]]</f>
        <v>XTBC</v>
      </c>
      <c r="C178" s="152"/>
      <c r="D178" s="152"/>
      <c r="E178" s="152"/>
      <c r="F178" s="152"/>
      <c r="G178" s="152"/>
      <c r="H178" s="152"/>
      <c r="I178" s="152"/>
      <c r="J178" s="152"/>
      <c r="K178" s="152"/>
      <c r="L178" s="152"/>
      <c r="M178" s="152"/>
      <c r="O178" s="152"/>
      <c r="P178" s="152"/>
      <c r="Q178" s="175"/>
      <c r="R178" s="175"/>
      <c r="S178" s="175"/>
      <c r="T178" s="157"/>
    </row>
    <row r="179" spans="1:20" x14ac:dyDescent="0.35">
      <c r="A179" s="150">
        <f>tbl_Metadata_Main[[#This Row],[Unique Identifier ]]</f>
        <v>174</v>
      </c>
      <c r="B179" s="174" t="str">
        <f>tbl_Metadata_Main[[#This Row],[Title ]]</f>
        <v>XTBC</v>
      </c>
      <c r="C179" s="152"/>
      <c r="D179" s="152"/>
      <c r="E179" s="152"/>
      <c r="F179" s="152"/>
      <c r="G179" s="152"/>
      <c r="H179" s="152"/>
      <c r="I179" s="152"/>
      <c r="J179" s="152"/>
      <c r="K179" s="152"/>
      <c r="L179" s="152"/>
      <c r="M179" s="152"/>
      <c r="O179" s="152"/>
      <c r="P179" s="152"/>
      <c r="Q179" s="175"/>
      <c r="R179" s="175"/>
      <c r="S179" s="175"/>
      <c r="T179" s="157"/>
    </row>
    <row r="180" spans="1:20" x14ac:dyDescent="0.35">
      <c r="A180" s="150">
        <f>tbl_Metadata_Main[[#This Row],[Unique Identifier ]]</f>
        <v>175</v>
      </c>
      <c r="B180" s="174" t="str">
        <f>tbl_Metadata_Main[[#This Row],[Title ]]</f>
        <v>XTBC</v>
      </c>
      <c r="C180" s="152"/>
      <c r="D180" s="152"/>
      <c r="E180" s="152"/>
      <c r="F180" s="152"/>
      <c r="G180" s="152"/>
      <c r="H180" s="152"/>
      <c r="I180" s="152"/>
      <c r="J180" s="152"/>
      <c r="K180" s="152"/>
      <c r="L180" s="152"/>
      <c r="M180" s="152"/>
      <c r="O180" s="152"/>
      <c r="P180" s="152"/>
      <c r="Q180" s="175"/>
      <c r="R180" s="175"/>
      <c r="S180" s="175"/>
      <c r="T180" s="157"/>
    </row>
    <row r="181" spans="1:20" x14ac:dyDescent="0.35">
      <c r="A181" s="150">
        <f>tbl_Metadata_Main[[#This Row],[Unique Identifier ]]</f>
        <v>176</v>
      </c>
      <c r="B181" s="174" t="str">
        <f>tbl_Metadata_Main[[#This Row],[Title ]]</f>
        <v>XTBC</v>
      </c>
      <c r="C181" s="152"/>
      <c r="D181" s="152"/>
      <c r="E181" s="152"/>
      <c r="F181" s="152"/>
      <c r="G181" s="152"/>
      <c r="H181" s="152"/>
      <c r="I181" s="152"/>
      <c r="J181" s="152"/>
      <c r="K181" s="152"/>
      <c r="L181" s="152"/>
      <c r="M181" s="152"/>
      <c r="O181" s="152"/>
      <c r="P181" s="152"/>
      <c r="Q181" s="175"/>
      <c r="R181" s="175"/>
      <c r="S181" s="175"/>
      <c r="T181" s="157"/>
    </row>
    <row r="182" spans="1:20" x14ac:dyDescent="0.35">
      <c r="A182" s="150">
        <f>tbl_Metadata_Main[[#This Row],[Unique Identifier ]]</f>
        <v>177</v>
      </c>
      <c r="B182" s="174" t="str">
        <f>tbl_Metadata_Main[[#This Row],[Title ]]</f>
        <v>XTBC</v>
      </c>
      <c r="C182" s="152"/>
      <c r="D182" s="152"/>
      <c r="E182" s="152"/>
      <c r="F182" s="152"/>
      <c r="G182" s="152"/>
      <c r="H182" s="152"/>
      <c r="I182" s="152"/>
      <c r="J182" s="152"/>
      <c r="K182" s="152"/>
      <c r="L182" s="152"/>
      <c r="M182" s="152"/>
      <c r="O182" s="152"/>
      <c r="P182" s="152"/>
      <c r="Q182" s="175"/>
      <c r="R182" s="175"/>
      <c r="S182" s="175"/>
      <c r="T182" s="157"/>
    </row>
    <row r="183" spans="1:20" x14ac:dyDescent="0.35">
      <c r="A183" s="150">
        <f>tbl_Metadata_Main[[#This Row],[Unique Identifier ]]</f>
        <v>178</v>
      </c>
      <c r="B183" s="174" t="str">
        <f>tbl_Metadata_Main[[#This Row],[Title ]]</f>
        <v>XTBC</v>
      </c>
      <c r="C183" s="152"/>
      <c r="D183" s="152"/>
      <c r="E183" s="152"/>
      <c r="F183" s="152"/>
      <c r="G183" s="152"/>
      <c r="H183" s="152"/>
      <c r="I183" s="152"/>
      <c r="J183" s="152"/>
      <c r="K183" s="152"/>
      <c r="L183" s="152"/>
      <c r="M183" s="152"/>
      <c r="O183" s="152"/>
      <c r="P183" s="152"/>
      <c r="Q183" s="175"/>
      <c r="R183" s="175"/>
      <c r="S183" s="175"/>
      <c r="T183" s="157"/>
    </row>
    <row r="184" spans="1:20" x14ac:dyDescent="0.35">
      <c r="A184" s="150">
        <f>tbl_Metadata_Main[[#This Row],[Unique Identifier ]]</f>
        <v>179</v>
      </c>
      <c r="B184" s="174" t="str">
        <f>tbl_Metadata_Main[[#This Row],[Title ]]</f>
        <v>XTBC</v>
      </c>
      <c r="C184" s="152"/>
      <c r="D184" s="152"/>
      <c r="E184" s="152"/>
      <c r="F184" s="152"/>
      <c r="G184" s="152"/>
      <c r="H184" s="152"/>
      <c r="I184" s="152"/>
      <c r="J184" s="152"/>
      <c r="K184" s="152"/>
      <c r="L184" s="152"/>
      <c r="M184" s="152"/>
      <c r="O184" s="152"/>
      <c r="P184" s="152"/>
      <c r="Q184" s="175"/>
      <c r="R184" s="175"/>
      <c r="S184" s="175"/>
      <c r="T184" s="157"/>
    </row>
    <row r="185" spans="1:20" x14ac:dyDescent="0.35">
      <c r="A185" s="150">
        <f>tbl_Metadata_Main[[#This Row],[Unique Identifier ]]</f>
        <v>180</v>
      </c>
      <c r="B185" s="174" t="str">
        <f>tbl_Metadata_Main[[#This Row],[Title ]]</f>
        <v>XTBC</v>
      </c>
      <c r="C185" s="152"/>
      <c r="D185" s="152"/>
      <c r="E185" s="152"/>
      <c r="F185" s="152"/>
      <c r="G185" s="152"/>
      <c r="H185" s="152"/>
      <c r="I185" s="152"/>
      <c r="J185" s="152"/>
      <c r="K185" s="152"/>
      <c r="L185" s="152"/>
      <c r="M185" s="152"/>
      <c r="O185" s="152"/>
      <c r="P185" s="152"/>
      <c r="Q185" s="175"/>
      <c r="R185" s="175"/>
      <c r="S185" s="175"/>
      <c r="T185" s="157"/>
    </row>
    <row r="186" spans="1:20" x14ac:dyDescent="0.35">
      <c r="A186" s="150">
        <f>tbl_Metadata_Main[[#This Row],[Unique Identifier ]]</f>
        <v>181</v>
      </c>
      <c r="B186" s="174" t="str">
        <f>tbl_Metadata_Main[[#This Row],[Title ]]</f>
        <v>XTBC</v>
      </c>
      <c r="C186" s="152"/>
      <c r="D186" s="152"/>
      <c r="E186" s="152"/>
      <c r="F186" s="152"/>
      <c r="G186" s="152"/>
      <c r="H186" s="152"/>
      <c r="I186" s="152"/>
      <c r="J186" s="152"/>
      <c r="K186" s="152"/>
      <c r="L186" s="152"/>
      <c r="M186" s="152"/>
      <c r="O186" s="152"/>
      <c r="P186" s="152"/>
      <c r="Q186" s="175"/>
      <c r="R186" s="175"/>
      <c r="S186" s="175"/>
      <c r="T186" s="157"/>
    </row>
    <row r="187" spans="1:20" x14ac:dyDescent="0.35">
      <c r="A187" s="150">
        <f>tbl_Metadata_Main[[#This Row],[Unique Identifier ]]</f>
        <v>182</v>
      </c>
      <c r="B187" s="174" t="str">
        <f>tbl_Metadata_Main[[#This Row],[Title ]]</f>
        <v>XTBC</v>
      </c>
      <c r="C187" s="152"/>
      <c r="D187" s="152"/>
      <c r="E187" s="152"/>
      <c r="F187" s="152"/>
      <c r="G187" s="152"/>
      <c r="H187" s="152"/>
      <c r="I187" s="152"/>
      <c r="J187" s="152"/>
      <c r="K187" s="152"/>
      <c r="L187" s="152"/>
      <c r="M187" s="152"/>
      <c r="O187" s="152"/>
      <c r="P187" s="152"/>
      <c r="Q187" s="175"/>
      <c r="R187" s="175"/>
      <c r="S187" s="175"/>
      <c r="T187" s="157"/>
    </row>
    <row r="188" spans="1:20" x14ac:dyDescent="0.35">
      <c r="A188" s="150">
        <f>tbl_Metadata_Main[[#This Row],[Unique Identifier ]]</f>
        <v>183</v>
      </c>
      <c r="B188" s="174" t="str">
        <f>tbl_Metadata_Main[[#This Row],[Title ]]</f>
        <v>XTBC</v>
      </c>
      <c r="C188" s="152"/>
      <c r="D188" s="152"/>
      <c r="E188" s="152"/>
      <c r="F188" s="152"/>
      <c r="G188" s="152"/>
      <c r="H188" s="152"/>
      <c r="I188" s="152"/>
      <c r="J188" s="152"/>
      <c r="K188" s="152"/>
      <c r="L188" s="152"/>
      <c r="M188" s="152"/>
      <c r="O188" s="152"/>
      <c r="P188" s="152"/>
      <c r="Q188" s="175"/>
      <c r="R188" s="175"/>
      <c r="S188" s="175"/>
      <c r="T188" s="157"/>
    </row>
    <row r="189" spans="1:20" x14ac:dyDescent="0.35">
      <c r="A189" s="150">
        <f>tbl_Metadata_Main[[#This Row],[Unique Identifier ]]</f>
        <v>184</v>
      </c>
      <c r="B189" s="174" t="str">
        <f>tbl_Metadata_Main[[#This Row],[Title ]]</f>
        <v>XTBC</v>
      </c>
      <c r="C189" s="152"/>
      <c r="D189" s="152"/>
      <c r="E189" s="152"/>
      <c r="F189" s="152"/>
      <c r="G189" s="152"/>
      <c r="H189" s="152"/>
      <c r="I189" s="152"/>
      <c r="J189" s="152"/>
      <c r="K189" s="152"/>
      <c r="L189" s="152"/>
      <c r="M189" s="152"/>
      <c r="O189" s="152"/>
      <c r="P189" s="152"/>
      <c r="Q189" s="175"/>
      <c r="R189" s="175"/>
      <c r="S189" s="175"/>
      <c r="T189" s="157"/>
    </row>
    <row r="190" spans="1:20" x14ac:dyDescent="0.35">
      <c r="A190" s="150">
        <f>tbl_Metadata_Main[[#This Row],[Unique Identifier ]]</f>
        <v>185</v>
      </c>
      <c r="B190" s="174" t="str">
        <f>tbl_Metadata_Main[[#This Row],[Title ]]</f>
        <v>XTBC</v>
      </c>
      <c r="C190" s="152"/>
      <c r="D190" s="152"/>
      <c r="E190" s="152"/>
      <c r="F190" s="152"/>
      <c r="G190" s="152"/>
      <c r="H190" s="152"/>
      <c r="I190" s="152"/>
      <c r="J190" s="152"/>
      <c r="K190" s="152"/>
      <c r="L190" s="152"/>
      <c r="M190" s="152"/>
      <c r="O190" s="152"/>
      <c r="P190" s="152"/>
      <c r="Q190" s="175"/>
      <c r="R190" s="175"/>
      <c r="S190" s="175"/>
      <c r="T190" s="157"/>
    </row>
    <row r="191" spans="1:20" x14ac:dyDescent="0.35">
      <c r="A191" s="150">
        <f>tbl_Metadata_Main[[#This Row],[Unique Identifier ]]</f>
        <v>186</v>
      </c>
      <c r="B191" s="174" t="str">
        <f>tbl_Metadata_Main[[#This Row],[Title ]]</f>
        <v>XTBC</v>
      </c>
      <c r="C191" s="152"/>
      <c r="D191" s="152"/>
      <c r="E191" s="152"/>
      <c r="F191" s="152"/>
      <c r="G191" s="152"/>
      <c r="H191" s="152"/>
      <c r="I191" s="152"/>
      <c r="J191" s="152"/>
      <c r="K191" s="152"/>
      <c r="L191" s="152"/>
      <c r="M191" s="152"/>
      <c r="O191" s="152"/>
      <c r="P191" s="152"/>
      <c r="Q191" s="175"/>
      <c r="R191" s="175"/>
      <c r="S191" s="175"/>
      <c r="T191" s="157"/>
    </row>
    <row r="192" spans="1:20" x14ac:dyDescent="0.35">
      <c r="A192" s="150">
        <f>tbl_Metadata_Main[[#This Row],[Unique Identifier ]]</f>
        <v>187</v>
      </c>
      <c r="B192" s="174" t="str">
        <f>tbl_Metadata_Main[[#This Row],[Title ]]</f>
        <v>XTBC</v>
      </c>
      <c r="C192" s="152"/>
      <c r="D192" s="152"/>
      <c r="E192" s="152"/>
      <c r="F192" s="152"/>
      <c r="G192" s="152"/>
      <c r="H192" s="152"/>
      <c r="I192" s="152"/>
      <c r="J192" s="152"/>
      <c r="K192" s="152"/>
      <c r="L192" s="152"/>
      <c r="M192" s="152"/>
      <c r="O192" s="152"/>
      <c r="P192" s="152"/>
      <c r="Q192" s="175"/>
      <c r="R192" s="175"/>
      <c r="S192" s="175"/>
      <c r="T192" s="157"/>
    </row>
    <row r="193" spans="1:20" x14ac:dyDescent="0.35">
      <c r="A193" s="150">
        <f>tbl_Metadata_Main[[#This Row],[Unique Identifier ]]</f>
        <v>188</v>
      </c>
      <c r="B193" s="174" t="str">
        <f>tbl_Metadata_Main[[#This Row],[Title ]]</f>
        <v>XTBC</v>
      </c>
      <c r="C193" s="152"/>
      <c r="D193" s="152"/>
      <c r="E193" s="152"/>
      <c r="F193" s="152"/>
      <c r="G193" s="152"/>
      <c r="H193" s="152"/>
      <c r="I193" s="152"/>
      <c r="J193" s="152"/>
      <c r="K193" s="152"/>
      <c r="L193" s="152"/>
      <c r="M193" s="152"/>
      <c r="O193" s="152"/>
      <c r="P193" s="152"/>
      <c r="Q193" s="175"/>
      <c r="R193" s="175"/>
      <c r="S193" s="175"/>
      <c r="T193" s="157"/>
    </row>
    <row r="194" spans="1:20" x14ac:dyDescent="0.35">
      <c r="A194" s="150">
        <f>tbl_Metadata_Main[[#This Row],[Unique Identifier ]]</f>
        <v>189</v>
      </c>
      <c r="B194" s="174" t="str">
        <f>tbl_Metadata_Main[[#This Row],[Title ]]</f>
        <v>XTBC</v>
      </c>
      <c r="C194" s="152"/>
      <c r="D194" s="152"/>
      <c r="E194" s="152"/>
      <c r="F194" s="152"/>
      <c r="G194" s="152"/>
      <c r="H194" s="152"/>
      <c r="I194" s="152"/>
      <c r="J194" s="152"/>
      <c r="K194" s="152"/>
      <c r="L194" s="152"/>
      <c r="M194" s="152"/>
      <c r="O194" s="152"/>
      <c r="P194" s="152"/>
      <c r="Q194" s="175"/>
      <c r="R194" s="175"/>
      <c r="S194" s="175"/>
      <c r="T194" s="157"/>
    </row>
    <row r="195" spans="1:20" x14ac:dyDescent="0.35">
      <c r="A195" s="150">
        <f>tbl_Metadata_Main[[#This Row],[Unique Identifier ]]</f>
        <v>190</v>
      </c>
      <c r="B195" s="174" t="str">
        <f>tbl_Metadata_Main[[#This Row],[Title ]]</f>
        <v>XTBC</v>
      </c>
      <c r="C195" s="152"/>
      <c r="D195" s="152"/>
      <c r="E195" s="152"/>
      <c r="F195" s="152"/>
      <c r="G195" s="152"/>
      <c r="H195" s="152"/>
      <c r="I195" s="152"/>
      <c r="J195" s="152"/>
      <c r="K195" s="152"/>
      <c r="L195" s="152"/>
      <c r="M195" s="152"/>
      <c r="O195" s="152"/>
      <c r="P195" s="152"/>
      <c r="Q195" s="175"/>
      <c r="R195" s="175"/>
      <c r="S195" s="175"/>
      <c r="T195" s="157"/>
    </row>
    <row r="196" spans="1:20" x14ac:dyDescent="0.35">
      <c r="A196" s="150">
        <f>tbl_Metadata_Main[[#This Row],[Unique Identifier ]]</f>
        <v>191</v>
      </c>
      <c r="B196" s="174" t="str">
        <f>tbl_Metadata_Main[[#This Row],[Title ]]</f>
        <v>XTBC</v>
      </c>
      <c r="C196" s="152"/>
      <c r="D196" s="152"/>
      <c r="E196" s="152"/>
      <c r="F196" s="152"/>
      <c r="G196" s="152"/>
      <c r="H196" s="152"/>
      <c r="I196" s="152"/>
      <c r="J196" s="152"/>
      <c r="K196" s="152"/>
      <c r="L196" s="152"/>
      <c r="M196" s="152"/>
      <c r="O196" s="152"/>
      <c r="P196" s="152"/>
      <c r="Q196" s="175"/>
      <c r="R196" s="175"/>
      <c r="S196" s="175"/>
      <c r="T196" s="157"/>
    </row>
    <row r="197" spans="1:20" x14ac:dyDescent="0.35">
      <c r="A197" s="150">
        <f>tbl_Metadata_Main[[#This Row],[Unique Identifier ]]</f>
        <v>192</v>
      </c>
      <c r="B197" s="174" t="str">
        <f>tbl_Metadata_Main[[#This Row],[Title ]]</f>
        <v>XTBC</v>
      </c>
      <c r="C197" s="152"/>
      <c r="D197" s="152"/>
      <c r="E197" s="152"/>
      <c r="F197" s="152"/>
      <c r="G197" s="152"/>
      <c r="H197" s="152"/>
      <c r="I197" s="152"/>
      <c r="J197" s="152"/>
      <c r="K197" s="152"/>
      <c r="L197" s="152"/>
      <c r="M197" s="152"/>
      <c r="O197" s="152"/>
      <c r="P197" s="152"/>
      <c r="Q197" s="175"/>
      <c r="R197" s="175"/>
      <c r="S197" s="175"/>
      <c r="T197" s="157"/>
    </row>
    <row r="198" spans="1:20" x14ac:dyDescent="0.35">
      <c r="A198" s="150">
        <f>tbl_Metadata_Main[[#This Row],[Unique Identifier ]]</f>
        <v>193</v>
      </c>
      <c r="B198" s="174" t="str">
        <f>tbl_Metadata_Main[[#This Row],[Title ]]</f>
        <v>XTBC</v>
      </c>
      <c r="C198" s="152"/>
      <c r="D198" s="152"/>
      <c r="E198" s="152"/>
      <c r="F198" s="152"/>
      <c r="G198" s="152"/>
      <c r="H198" s="152"/>
      <c r="I198" s="152"/>
      <c r="J198" s="152"/>
      <c r="K198" s="152"/>
      <c r="L198" s="152"/>
      <c r="M198" s="152"/>
      <c r="O198" s="152"/>
      <c r="P198" s="152"/>
      <c r="Q198" s="175"/>
      <c r="R198" s="175"/>
      <c r="S198" s="175"/>
      <c r="T198" s="157"/>
    </row>
    <row r="199" spans="1:20" x14ac:dyDescent="0.35">
      <c r="A199" s="150">
        <f>tbl_Metadata_Main[[#This Row],[Unique Identifier ]]</f>
        <v>194</v>
      </c>
      <c r="B199" s="174" t="str">
        <f>tbl_Metadata_Main[[#This Row],[Title ]]</f>
        <v>XTBC</v>
      </c>
      <c r="C199" s="152"/>
      <c r="D199" s="152"/>
      <c r="E199" s="152"/>
      <c r="F199" s="152"/>
      <c r="G199" s="152"/>
      <c r="H199" s="152"/>
      <c r="I199" s="152"/>
      <c r="J199" s="152"/>
      <c r="K199" s="152"/>
      <c r="L199" s="152"/>
      <c r="M199" s="152"/>
      <c r="O199" s="152"/>
      <c r="P199" s="152"/>
      <c r="Q199" s="175"/>
      <c r="R199" s="175"/>
      <c r="S199" s="175"/>
      <c r="T199" s="157"/>
    </row>
    <row r="200" spans="1:20" x14ac:dyDescent="0.35">
      <c r="A200" s="150">
        <f>tbl_Metadata_Main[[#This Row],[Unique Identifier ]]</f>
        <v>195</v>
      </c>
      <c r="B200" s="174" t="str">
        <f>tbl_Metadata_Main[[#This Row],[Title ]]</f>
        <v>XTBC</v>
      </c>
      <c r="C200" s="152"/>
      <c r="D200" s="152"/>
      <c r="E200" s="152"/>
      <c r="F200" s="152"/>
      <c r="G200" s="152"/>
      <c r="H200" s="152"/>
      <c r="I200" s="152"/>
      <c r="J200" s="152"/>
      <c r="K200" s="152"/>
      <c r="L200" s="152"/>
      <c r="M200" s="152"/>
      <c r="O200" s="152"/>
      <c r="P200" s="152"/>
      <c r="Q200" s="175"/>
      <c r="R200" s="175"/>
      <c r="S200" s="175"/>
      <c r="T200" s="157"/>
    </row>
    <row r="201" spans="1:20" x14ac:dyDescent="0.35">
      <c r="A201" s="150">
        <f>tbl_Metadata_Main[[#This Row],[Unique Identifier ]]</f>
        <v>196</v>
      </c>
      <c r="B201" s="174" t="str">
        <f>tbl_Metadata_Main[[#This Row],[Title ]]</f>
        <v>XTBC</v>
      </c>
      <c r="C201" s="152"/>
      <c r="D201" s="152"/>
      <c r="E201" s="152"/>
      <c r="F201" s="152"/>
      <c r="G201" s="152"/>
      <c r="H201" s="152"/>
      <c r="I201" s="152"/>
      <c r="J201" s="152"/>
      <c r="K201" s="152"/>
      <c r="L201" s="152"/>
      <c r="M201" s="152"/>
      <c r="O201" s="152"/>
      <c r="P201" s="152"/>
      <c r="Q201" s="175"/>
      <c r="R201" s="175"/>
      <c r="S201" s="175"/>
      <c r="T201" s="157"/>
    </row>
    <row r="202" spans="1:20" x14ac:dyDescent="0.35">
      <c r="A202" s="150">
        <f>tbl_Metadata_Main[[#This Row],[Unique Identifier ]]</f>
        <v>197</v>
      </c>
      <c r="B202" s="174" t="str">
        <f>tbl_Metadata_Main[[#This Row],[Title ]]</f>
        <v>XTBC</v>
      </c>
      <c r="C202" s="152"/>
      <c r="D202" s="152"/>
      <c r="E202" s="152"/>
      <c r="F202" s="152"/>
      <c r="G202" s="152"/>
      <c r="H202" s="152"/>
      <c r="I202" s="152"/>
      <c r="J202" s="152"/>
      <c r="K202" s="152"/>
      <c r="L202" s="152"/>
      <c r="M202" s="152"/>
      <c r="O202" s="152"/>
      <c r="P202" s="152"/>
      <c r="Q202" s="175"/>
      <c r="R202" s="175"/>
      <c r="S202" s="175"/>
      <c r="T202" s="157"/>
    </row>
    <row r="203" spans="1:20" x14ac:dyDescent="0.35">
      <c r="A203" s="150">
        <f>tbl_Metadata_Main[[#This Row],[Unique Identifier ]]</f>
        <v>198</v>
      </c>
      <c r="B203" s="174" t="str">
        <f>tbl_Metadata_Main[[#This Row],[Title ]]</f>
        <v>XTBC</v>
      </c>
      <c r="C203" s="152"/>
      <c r="D203" s="152"/>
      <c r="E203" s="152"/>
      <c r="F203" s="152"/>
      <c r="G203" s="152"/>
      <c r="H203" s="152"/>
      <c r="I203" s="152"/>
      <c r="J203" s="152"/>
      <c r="K203" s="152"/>
      <c r="L203" s="152"/>
      <c r="M203" s="152"/>
      <c r="O203" s="152"/>
      <c r="P203" s="152"/>
      <c r="Q203" s="175"/>
      <c r="R203" s="175"/>
      <c r="S203" s="175"/>
      <c r="T203" s="157"/>
    </row>
    <row r="204" spans="1:20" x14ac:dyDescent="0.35">
      <c r="A204" s="150">
        <f>tbl_Metadata_Main[[#This Row],[Unique Identifier ]]</f>
        <v>199</v>
      </c>
      <c r="B204" s="174" t="str">
        <f>tbl_Metadata_Main[[#This Row],[Title ]]</f>
        <v>XTBC</v>
      </c>
      <c r="C204" s="152"/>
      <c r="D204" s="152"/>
      <c r="E204" s="152"/>
      <c r="F204" s="152"/>
      <c r="G204" s="152"/>
      <c r="H204" s="152"/>
      <c r="I204" s="152"/>
      <c r="J204" s="152"/>
      <c r="K204" s="152"/>
      <c r="L204" s="152"/>
      <c r="M204" s="152"/>
      <c r="O204" s="152"/>
      <c r="P204" s="152"/>
      <c r="Q204" s="175"/>
      <c r="R204" s="175"/>
      <c r="S204" s="175"/>
      <c r="T204" s="157"/>
    </row>
    <row r="205" spans="1:20" x14ac:dyDescent="0.35">
      <c r="A205" s="150">
        <f>tbl_Metadata_Main[[#This Row],[Unique Identifier ]]</f>
        <v>200</v>
      </c>
      <c r="B205" s="174" t="str">
        <f>tbl_Metadata_Main[[#This Row],[Title ]]</f>
        <v>XTBC</v>
      </c>
      <c r="C205" s="152"/>
      <c r="D205" s="152"/>
      <c r="E205" s="152"/>
      <c r="F205" s="152"/>
      <c r="G205" s="152"/>
      <c r="H205" s="152"/>
      <c r="I205" s="152"/>
      <c r="J205" s="152"/>
      <c r="K205" s="152"/>
      <c r="L205" s="152"/>
      <c r="M205" s="152"/>
      <c r="O205" s="152"/>
      <c r="P205" s="152"/>
      <c r="Q205" s="175"/>
      <c r="R205" s="175"/>
      <c r="S205" s="175"/>
      <c r="T205" s="157"/>
    </row>
    <row r="206" spans="1:20" x14ac:dyDescent="0.35">
      <c r="A206" s="150">
        <f>tbl_Metadata_Main[[#This Row],[Unique Identifier ]]</f>
        <v>201</v>
      </c>
      <c r="B206" s="174" t="str">
        <f>tbl_Metadata_Main[[#This Row],[Title ]]</f>
        <v>XTBC</v>
      </c>
      <c r="C206" s="152"/>
      <c r="D206" s="152"/>
      <c r="E206" s="152"/>
      <c r="F206" s="152"/>
      <c r="G206" s="152"/>
      <c r="H206" s="152"/>
      <c r="I206" s="152"/>
      <c r="J206" s="152"/>
      <c r="K206" s="152"/>
      <c r="L206" s="152"/>
      <c r="M206" s="152"/>
      <c r="O206" s="152"/>
      <c r="P206" s="152"/>
      <c r="Q206" s="175"/>
      <c r="R206" s="175"/>
      <c r="S206" s="175"/>
      <c r="T206" s="157"/>
    </row>
    <row r="207" spans="1:20" x14ac:dyDescent="0.35">
      <c r="A207" s="150">
        <f>tbl_Metadata_Main[[#This Row],[Unique Identifier ]]</f>
        <v>202</v>
      </c>
      <c r="B207" s="174" t="str">
        <f>tbl_Metadata_Main[[#This Row],[Title ]]</f>
        <v>XTBC</v>
      </c>
      <c r="C207" s="152"/>
      <c r="D207" s="152"/>
      <c r="E207" s="152"/>
      <c r="F207" s="152"/>
      <c r="G207" s="152"/>
      <c r="H207" s="152"/>
      <c r="I207" s="152"/>
      <c r="J207" s="152"/>
      <c r="K207" s="152"/>
      <c r="L207" s="152"/>
      <c r="M207" s="152"/>
      <c r="O207" s="152"/>
      <c r="P207" s="152"/>
      <c r="Q207" s="175"/>
      <c r="R207" s="175"/>
      <c r="S207" s="175"/>
      <c r="T207" s="157"/>
    </row>
    <row r="208" spans="1:20" x14ac:dyDescent="0.35">
      <c r="A208" s="150">
        <f>tbl_Metadata_Main[[#This Row],[Unique Identifier ]]</f>
        <v>203</v>
      </c>
      <c r="B208" s="174" t="str">
        <f>tbl_Metadata_Main[[#This Row],[Title ]]</f>
        <v>XTBC</v>
      </c>
      <c r="C208" s="152"/>
      <c r="D208" s="152"/>
      <c r="E208" s="152"/>
      <c r="F208" s="152"/>
      <c r="G208" s="152"/>
      <c r="H208" s="152"/>
      <c r="I208" s="152"/>
      <c r="J208" s="152"/>
      <c r="K208" s="152"/>
      <c r="L208" s="152"/>
      <c r="M208" s="152"/>
      <c r="O208" s="152"/>
      <c r="P208" s="152"/>
      <c r="Q208" s="175"/>
      <c r="R208" s="175"/>
      <c r="S208" s="175"/>
      <c r="T208" s="157"/>
    </row>
    <row r="209" spans="1:20" x14ac:dyDescent="0.35">
      <c r="A209" s="150">
        <f>tbl_Metadata_Main[[#This Row],[Unique Identifier ]]</f>
        <v>204</v>
      </c>
      <c r="B209" s="174" t="str">
        <f>tbl_Metadata_Main[[#This Row],[Title ]]</f>
        <v>XTBC</v>
      </c>
      <c r="C209" s="152"/>
      <c r="D209" s="152"/>
      <c r="E209" s="152"/>
      <c r="F209" s="152"/>
      <c r="G209" s="152"/>
      <c r="H209" s="152"/>
      <c r="I209" s="152"/>
      <c r="J209" s="152"/>
      <c r="K209" s="152"/>
      <c r="L209" s="152"/>
      <c r="M209" s="152"/>
      <c r="O209" s="152"/>
      <c r="P209" s="152"/>
      <c r="Q209" s="175"/>
      <c r="R209" s="175"/>
      <c r="S209" s="175"/>
      <c r="T209" s="157"/>
    </row>
    <row r="210" spans="1:20" x14ac:dyDescent="0.35">
      <c r="A210" s="150">
        <f>tbl_Metadata_Main[[#This Row],[Unique Identifier ]]</f>
        <v>205</v>
      </c>
      <c r="B210" s="174" t="str">
        <f>tbl_Metadata_Main[[#This Row],[Title ]]</f>
        <v>XTBC</v>
      </c>
      <c r="C210" s="152"/>
      <c r="D210" s="152"/>
      <c r="E210" s="152"/>
      <c r="F210" s="152"/>
      <c r="G210" s="152"/>
      <c r="H210" s="152"/>
      <c r="I210" s="152"/>
      <c r="J210" s="152"/>
      <c r="K210" s="152"/>
      <c r="L210" s="152"/>
      <c r="M210" s="152"/>
      <c r="O210" s="152"/>
      <c r="P210" s="152"/>
      <c r="Q210" s="175"/>
      <c r="R210" s="175"/>
      <c r="S210" s="175"/>
      <c r="T210" s="157"/>
    </row>
    <row r="211" spans="1:20" x14ac:dyDescent="0.35">
      <c r="A211" s="150">
        <f>tbl_Metadata_Main[[#This Row],[Unique Identifier ]]</f>
        <v>206</v>
      </c>
      <c r="B211" s="174" t="str">
        <f>tbl_Metadata_Main[[#This Row],[Title ]]</f>
        <v>XTBC</v>
      </c>
      <c r="C211" s="152"/>
      <c r="D211" s="152"/>
      <c r="E211" s="152"/>
      <c r="F211" s="152"/>
      <c r="G211" s="152"/>
      <c r="H211" s="152"/>
      <c r="I211" s="152"/>
      <c r="J211" s="152"/>
      <c r="K211" s="152"/>
      <c r="L211" s="152"/>
      <c r="M211" s="152"/>
      <c r="O211" s="152"/>
      <c r="P211" s="152"/>
      <c r="Q211" s="175"/>
      <c r="R211" s="175"/>
      <c r="S211" s="175"/>
      <c r="T211" s="157"/>
    </row>
    <row r="212" spans="1:20" x14ac:dyDescent="0.35">
      <c r="A212" s="150">
        <f>tbl_Metadata_Main[[#This Row],[Unique Identifier ]]</f>
        <v>207</v>
      </c>
      <c r="B212" s="174" t="str">
        <f>tbl_Metadata_Main[[#This Row],[Title ]]</f>
        <v>XTBC</v>
      </c>
      <c r="C212" s="152"/>
      <c r="D212" s="152"/>
      <c r="E212" s="152"/>
      <c r="F212" s="152"/>
      <c r="G212" s="152"/>
      <c r="H212" s="152"/>
      <c r="I212" s="152"/>
      <c r="J212" s="152"/>
      <c r="K212" s="152"/>
      <c r="L212" s="152"/>
      <c r="M212" s="152"/>
      <c r="O212" s="152"/>
      <c r="P212" s="152"/>
      <c r="Q212" s="175"/>
      <c r="R212" s="175"/>
      <c r="S212" s="175"/>
      <c r="T212" s="157"/>
    </row>
    <row r="213" spans="1:20" x14ac:dyDescent="0.35">
      <c r="A213" s="150">
        <f>tbl_Metadata_Main[[#This Row],[Unique Identifier ]]</f>
        <v>208</v>
      </c>
      <c r="B213" s="174" t="str">
        <f>tbl_Metadata_Main[[#This Row],[Title ]]</f>
        <v>XTBC</v>
      </c>
      <c r="C213" s="152"/>
      <c r="D213" s="152"/>
      <c r="E213" s="152"/>
      <c r="F213" s="152"/>
      <c r="G213" s="152"/>
      <c r="H213" s="152"/>
      <c r="I213" s="152"/>
      <c r="J213" s="152"/>
      <c r="K213" s="152"/>
      <c r="L213" s="152"/>
      <c r="M213" s="152"/>
      <c r="O213" s="152"/>
      <c r="P213" s="152"/>
      <c r="Q213" s="175"/>
      <c r="R213" s="175"/>
      <c r="S213" s="175"/>
      <c r="T213" s="157"/>
    </row>
    <row r="214" spans="1:20" x14ac:dyDescent="0.35">
      <c r="A214" s="150">
        <f>tbl_Metadata_Main[[#This Row],[Unique Identifier ]]</f>
        <v>209</v>
      </c>
      <c r="B214" s="174" t="str">
        <f>tbl_Metadata_Main[[#This Row],[Title ]]</f>
        <v>XTBC</v>
      </c>
      <c r="C214" s="152"/>
      <c r="D214" s="152"/>
      <c r="E214" s="152"/>
      <c r="F214" s="152"/>
      <c r="G214" s="152"/>
      <c r="H214" s="152"/>
      <c r="I214" s="152"/>
      <c r="J214" s="152"/>
      <c r="K214" s="152"/>
      <c r="L214" s="152"/>
      <c r="M214" s="152"/>
      <c r="O214" s="152"/>
      <c r="P214" s="152"/>
      <c r="Q214" s="175"/>
      <c r="R214" s="175"/>
      <c r="S214" s="175"/>
      <c r="T214" s="157"/>
    </row>
    <row r="215" spans="1:20" x14ac:dyDescent="0.35">
      <c r="A215" s="150">
        <f>tbl_Metadata_Main[[#This Row],[Unique Identifier ]]</f>
        <v>210</v>
      </c>
      <c r="B215" s="174" t="str">
        <f>tbl_Metadata_Main[[#This Row],[Title ]]</f>
        <v>XTBC</v>
      </c>
      <c r="C215" s="152"/>
      <c r="D215" s="152"/>
      <c r="E215" s="152"/>
      <c r="F215" s="152"/>
      <c r="G215" s="152"/>
      <c r="H215" s="152"/>
      <c r="I215" s="152"/>
      <c r="J215" s="152"/>
      <c r="K215" s="152"/>
      <c r="L215" s="152"/>
      <c r="M215" s="152"/>
      <c r="O215" s="152"/>
      <c r="P215" s="152"/>
      <c r="Q215" s="175"/>
      <c r="R215" s="175"/>
      <c r="S215" s="175"/>
      <c r="T215" s="157"/>
    </row>
    <row r="216" spans="1:20" x14ac:dyDescent="0.35">
      <c r="A216" s="150">
        <f>tbl_Metadata_Main[[#This Row],[Unique Identifier ]]</f>
        <v>211</v>
      </c>
      <c r="B216" s="174" t="str">
        <f>tbl_Metadata_Main[[#This Row],[Title ]]</f>
        <v>XTBC</v>
      </c>
      <c r="C216" s="152"/>
      <c r="D216" s="152"/>
      <c r="E216" s="152"/>
      <c r="F216" s="152"/>
      <c r="G216" s="152"/>
      <c r="H216" s="152"/>
      <c r="I216" s="152"/>
      <c r="J216" s="152"/>
      <c r="K216" s="152"/>
      <c r="L216" s="152"/>
      <c r="M216" s="152"/>
      <c r="O216" s="152"/>
      <c r="P216" s="152"/>
      <c r="Q216" s="175"/>
      <c r="R216" s="175"/>
      <c r="S216" s="175"/>
      <c r="T216" s="157"/>
    </row>
    <row r="217" spans="1:20" x14ac:dyDescent="0.35">
      <c r="A217" s="150">
        <f>tbl_Metadata_Main[[#This Row],[Unique Identifier ]]</f>
        <v>212</v>
      </c>
      <c r="B217" s="174" t="str">
        <f>tbl_Metadata_Main[[#This Row],[Title ]]</f>
        <v>XTBC</v>
      </c>
      <c r="C217" s="152"/>
      <c r="D217" s="152"/>
      <c r="E217" s="152"/>
      <c r="F217" s="152"/>
      <c r="G217" s="152"/>
      <c r="H217" s="152"/>
      <c r="I217" s="152"/>
      <c r="J217" s="152"/>
      <c r="K217" s="152"/>
      <c r="L217" s="152"/>
      <c r="M217" s="152"/>
      <c r="O217" s="152"/>
      <c r="P217" s="152"/>
      <c r="Q217" s="175"/>
      <c r="R217" s="175"/>
      <c r="S217" s="175"/>
      <c r="T217" s="157"/>
    </row>
    <row r="218" spans="1:20" x14ac:dyDescent="0.35">
      <c r="A218" s="150">
        <f>tbl_Metadata_Main[[#This Row],[Unique Identifier ]]</f>
        <v>213</v>
      </c>
      <c r="B218" s="174" t="str">
        <f>tbl_Metadata_Main[[#This Row],[Title ]]</f>
        <v>XTBC</v>
      </c>
      <c r="C218" s="152"/>
      <c r="D218" s="152"/>
      <c r="E218" s="152"/>
      <c r="F218" s="152"/>
      <c r="G218" s="152"/>
      <c r="H218" s="152"/>
      <c r="I218" s="152"/>
      <c r="J218" s="152"/>
      <c r="K218" s="152"/>
      <c r="L218" s="152"/>
      <c r="M218" s="152"/>
      <c r="O218" s="152"/>
      <c r="P218" s="152"/>
      <c r="Q218" s="175"/>
      <c r="R218" s="175"/>
      <c r="S218" s="175"/>
      <c r="T218" s="157"/>
    </row>
    <row r="219" spans="1:20" x14ac:dyDescent="0.35">
      <c r="A219" s="150">
        <f>tbl_Metadata_Main[[#This Row],[Unique Identifier ]]</f>
        <v>214</v>
      </c>
      <c r="B219" s="174" t="str">
        <f>tbl_Metadata_Main[[#This Row],[Title ]]</f>
        <v>XTBC</v>
      </c>
      <c r="C219" s="152"/>
      <c r="D219" s="152"/>
      <c r="E219" s="152"/>
      <c r="F219" s="152"/>
      <c r="G219" s="152"/>
      <c r="H219" s="152"/>
      <c r="I219" s="152"/>
      <c r="J219" s="152"/>
      <c r="K219" s="152"/>
      <c r="L219" s="152"/>
      <c r="M219" s="152"/>
      <c r="O219" s="152"/>
      <c r="P219" s="152"/>
      <c r="Q219" s="175"/>
      <c r="R219" s="175"/>
      <c r="S219" s="175"/>
      <c r="T219" s="157"/>
    </row>
    <row r="220" spans="1:20" x14ac:dyDescent="0.35">
      <c r="A220" s="150">
        <f>tbl_Metadata_Main[[#This Row],[Unique Identifier ]]</f>
        <v>215</v>
      </c>
      <c r="B220" s="174" t="str">
        <f>tbl_Metadata_Main[[#This Row],[Title ]]</f>
        <v>XTBC</v>
      </c>
      <c r="C220" s="152"/>
      <c r="D220" s="152"/>
      <c r="E220" s="152"/>
      <c r="F220" s="152"/>
      <c r="G220" s="152"/>
      <c r="H220" s="152"/>
      <c r="I220" s="152"/>
      <c r="J220" s="152"/>
      <c r="K220" s="152"/>
      <c r="L220" s="152"/>
      <c r="M220" s="152"/>
      <c r="O220" s="152"/>
      <c r="P220" s="152"/>
      <c r="Q220" s="175"/>
      <c r="R220" s="175"/>
      <c r="S220" s="175"/>
      <c r="T220" s="157"/>
    </row>
    <row r="221" spans="1:20" x14ac:dyDescent="0.35">
      <c r="A221" s="150">
        <f>tbl_Metadata_Main[[#This Row],[Unique Identifier ]]</f>
        <v>216</v>
      </c>
      <c r="B221" s="174" t="str">
        <f>tbl_Metadata_Main[[#This Row],[Title ]]</f>
        <v>XTBC</v>
      </c>
      <c r="C221" s="152"/>
      <c r="D221" s="152"/>
      <c r="E221" s="152"/>
      <c r="F221" s="152"/>
      <c r="G221" s="152"/>
      <c r="H221" s="152"/>
      <c r="I221" s="152"/>
      <c r="J221" s="152"/>
      <c r="K221" s="152"/>
      <c r="L221" s="152"/>
      <c r="M221" s="152"/>
      <c r="O221" s="152"/>
      <c r="P221" s="152"/>
      <c r="Q221" s="175"/>
      <c r="R221" s="175"/>
      <c r="S221" s="175"/>
      <c r="T221" s="157"/>
    </row>
    <row r="222" spans="1:20" x14ac:dyDescent="0.35">
      <c r="A222" s="150">
        <f>tbl_Metadata_Main[[#This Row],[Unique Identifier ]]</f>
        <v>217</v>
      </c>
      <c r="B222" s="174" t="str">
        <f>tbl_Metadata_Main[[#This Row],[Title ]]</f>
        <v>XTBC</v>
      </c>
      <c r="C222" s="152"/>
      <c r="D222" s="152"/>
      <c r="E222" s="152"/>
      <c r="F222" s="152"/>
      <c r="G222" s="152"/>
      <c r="H222" s="152"/>
      <c r="I222" s="152"/>
      <c r="J222" s="152"/>
      <c r="K222" s="152"/>
      <c r="L222" s="152"/>
      <c r="M222" s="152"/>
      <c r="O222" s="152"/>
      <c r="P222" s="152"/>
      <c r="Q222" s="175"/>
      <c r="R222" s="175"/>
      <c r="S222" s="175"/>
      <c r="T222" s="157"/>
    </row>
    <row r="223" spans="1:20" x14ac:dyDescent="0.35">
      <c r="A223" s="150">
        <f>tbl_Metadata_Main[[#This Row],[Unique Identifier ]]</f>
        <v>218</v>
      </c>
      <c r="B223" s="174" t="str">
        <f>tbl_Metadata_Main[[#This Row],[Title ]]</f>
        <v>XTBC</v>
      </c>
      <c r="C223" s="152"/>
      <c r="D223" s="152"/>
      <c r="E223" s="152"/>
      <c r="F223" s="152"/>
      <c r="G223" s="152"/>
      <c r="H223" s="152"/>
      <c r="I223" s="152"/>
      <c r="J223" s="152"/>
      <c r="K223" s="152"/>
      <c r="L223" s="152"/>
      <c r="M223" s="152"/>
      <c r="O223" s="152"/>
      <c r="P223" s="152"/>
      <c r="Q223" s="175"/>
      <c r="R223" s="175"/>
      <c r="S223" s="175"/>
      <c r="T223" s="157"/>
    </row>
    <row r="224" spans="1:20" x14ac:dyDescent="0.35">
      <c r="A224" s="150">
        <f>tbl_Metadata_Main[[#This Row],[Unique Identifier ]]</f>
        <v>219</v>
      </c>
      <c r="B224" s="174" t="str">
        <f>tbl_Metadata_Main[[#This Row],[Title ]]</f>
        <v>XTBC</v>
      </c>
      <c r="C224" s="152"/>
      <c r="D224" s="152"/>
      <c r="E224" s="152"/>
      <c r="F224" s="152"/>
      <c r="G224" s="152"/>
      <c r="H224" s="152"/>
      <c r="I224" s="152"/>
      <c r="J224" s="152"/>
      <c r="K224" s="152"/>
      <c r="L224" s="152"/>
      <c r="M224" s="152"/>
      <c r="O224" s="152"/>
      <c r="P224" s="152"/>
      <c r="Q224" s="175"/>
      <c r="R224" s="175"/>
      <c r="S224" s="175"/>
      <c r="T224" s="157"/>
    </row>
    <row r="225" spans="1:20" x14ac:dyDescent="0.35">
      <c r="A225" s="150">
        <f>tbl_Metadata_Main[[#This Row],[Unique Identifier ]]</f>
        <v>220</v>
      </c>
      <c r="B225" s="174" t="str">
        <f>tbl_Metadata_Main[[#This Row],[Title ]]</f>
        <v>XTBC</v>
      </c>
      <c r="C225" s="152"/>
      <c r="D225" s="152"/>
      <c r="E225" s="152"/>
      <c r="F225" s="152"/>
      <c r="G225" s="152"/>
      <c r="H225" s="152"/>
      <c r="I225" s="152"/>
      <c r="J225" s="152"/>
      <c r="K225" s="152"/>
      <c r="L225" s="152"/>
      <c r="M225" s="152"/>
      <c r="O225" s="152"/>
      <c r="P225" s="152"/>
      <c r="Q225" s="175"/>
      <c r="R225" s="175"/>
      <c r="S225" s="175"/>
      <c r="T225" s="157"/>
    </row>
    <row r="226" spans="1:20" x14ac:dyDescent="0.35">
      <c r="A226" s="150">
        <f>tbl_Metadata_Main[[#This Row],[Unique Identifier ]]</f>
        <v>221</v>
      </c>
      <c r="B226" s="174" t="str">
        <f>tbl_Metadata_Main[[#This Row],[Title ]]</f>
        <v>XTBC</v>
      </c>
      <c r="C226" s="152"/>
      <c r="D226" s="152"/>
      <c r="E226" s="152"/>
      <c r="F226" s="152"/>
      <c r="G226" s="152"/>
      <c r="H226" s="152"/>
      <c r="I226" s="152"/>
      <c r="J226" s="152"/>
      <c r="K226" s="152"/>
      <c r="L226" s="152"/>
      <c r="M226" s="152"/>
      <c r="O226" s="152"/>
      <c r="P226" s="152"/>
      <c r="Q226" s="175"/>
      <c r="R226" s="175"/>
      <c r="S226" s="175"/>
      <c r="T226" s="157"/>
    </row>
    <row r="227" spans="1:20" x14ac:dyDescent="0.35">
      <c r="A227" s="150">
        <f>tbl_Metadata_Main[[#This Row],[Unique Identifier ]]</f>
        <v>222</v>
      </c>
      <c r="B227" s="174" t="str">
        <f>tbl_Metadata_Main[[#This Row],[Title ]]</f>
        <v>XTBC</v>
      </c>
      <c r="C227" s="152"/>
      <c r="D227" s="152"/>
      <c r="E227" s="152"/>
      <c r="F227" s="152"/>
      <c r="G227" s="152"/>
      <c r="H227" s="152"/>
      <c r="I227" s="152"/>
      <c r="J227" s="152"/>
      <c r="K227" s="152"/>
      <c r="L227" s="152"/>
      <c r="M227" s="152"/>
      <c r="O227" s="152"/>
      <c r="P227" s="152"/>
      <c r="Q227" s="175"/>
      <c r="R227" s="175"/>
      <c r="S227" s="175"/>
      <c r="T227" s="157"/>
    </row>
    <row r="228" spans="1:20" x14ac:dyDescent="0.35">
      <c r="A228" s="150">
        <f>tbl_Metadata_Main[[#This Row],[Unique Identifier ]]</f>
        <v>223</v>
      </c>
      <c r="B228" s="174" t="str">
        <f>tbl_Metadata_Main[[#This Row],[Title ]]</f>
        <v>XTBC</v>
      </c>
      <c r="C228" s="152"/>
      <c r="D228" s="152"/>
      <c r="E228" s="152"/>
      <c r="F228" s="152"/>
      <c r="G228" s="152"/>
      <c r="H228" s="152"/>
      <c r="I228" s="152"/>
      <c r="J228" s="152"/>
      <c r="K228" s="152"/>
      <c r="L228" s="152"/>
      <c r="M228" s="152"/>
      <c r="O228" s="152"/>
      <c r="P228" s="152"/>
      <c r="Q228" s="175"/>
      <c r="R228" s="175"/>
      <c r="S228" s="175"/>
      <c r="T228" s="157"/>
    </row>
    <row r="229" spans="1:20" x14ac:dyDescent="0.35">
      <c r="A229" s="150">
        <f>tbl_Metadata_Main[[#This Row],[Unique Identifier ]]</f>
        <v>224</v>
      </c>
      <c r="B229" s="174" t="str">
        <f>tbl_Metadata_Main[[#This Row],[Title ]]</f>
        <v>XTBC</v>
      </c>
      <c r="C229" s="152"/>
      <c r="D229" s="152"/>
      <c r="E229" s="152"/>
      <c r="F229" s="152"/>
      <c r="G229" s="152"/>
      <c r="H229" s="152"/>
      <c r="I229" s="152"/>
      <c r="J229" s="152"/>
      <c r="K229" s="152"/>
      <c r="L229" s="152"/>
      <c r="M229" s="152"/>
      <c r="O229" s="152"/>
      <c r="P229" s="152"/>
      <c r="Q229" s="175"/>
      <c r="R229" s="175"/>
      <c r="S229" s="175"/>
      <c r="T229" s="157"/>
    </row>
    <row r="230" spans="1:20" x14ac:dyDescent="0.35">
      <c r="A230" s="150">
        <f>tbl_Metadata_Main[[#This Row],[Unique Identifier ]]</f>
        <v>225</v>
      </c>
      <c r="B230" s="174" t="str">
        <f>tbl_Metadata_Main[[#This Row],[Title ]]</f>
        <v>XTBC</v>
      </c>
      <c r="C230" s="152"/>
      <c r="D230" s="152"/>
      <c r="E230" s="152"/>
      <c r="F230" s="152"/>
      <c r="G230" s="152"/>
      <c r="H230" s="152"/>
      <c r="I230" s="152"/>
      <c r="J230" s="152"/>
      <c r="K230" s="152"/>
      <c r="L230" s="152"/>
      <c r="M230" s="152"/>
      <c r="O230" s="152"/>
      <c r="P230" s="152"/>
      <c r="Q230" s="175"/>
      <c r="R230" s="175"/>
      <c r="S230" s="175"/>
      <c r="T230" s="157"/>
    </row>
    <row r="231" spans="1:20" x14ac:dyDescent="0.35">
      <c r="A231" s="150">
        <f>tbl_Metadata_Main[[#This Row],[Unique Identifier ]]</f>
        <v>226</v>
      </c>
      <c r="B231" s="174" t="str">
        <f>tbl_Metadata_Main[[#This Row],[Title ]]</f>
        <v>XTBC</v>
      </c>
      <c r="C231" s="152"/>
      <c r="D231" s="152"/>
      <c r="E231" s="152"/>
      <c r="F231" s="152"/>
      <c r="G231" s="152"/>
      <c r="H231" s="152"/>
      <c r="I231" s="152"/>
      <c r="J231" s="152"/>
      <c r="K231" s="152"/>
      <c r="L231" s="152"/>
      <c r="M231" s="152"/>
      <c r="O231" s="152"/>
      <c r="P231" s="152"/>
      <c r="Q231" s="175"/>
      <c r="R231" s="175"/>
      <c r="S231" s="175"/>
      <c r="T231" s="157"/>
    </row>
    <row r="232" spans="1:20" x14ac:dyDescent="0.35">
      <c r="A232" s="150">
        <f>tbl_Metadata_Main[[#This Row],[Unique Identifier ]]</f>
        <v>227</v>
      </c>
      <c r="B232" s="174" t="str">
        <f>tbl_Metadata_Main[[#This Row],[Title ]]</f>
        <v>XTBC</v>
      </c>
      <c r="C232" s="152"/>
      <c r="D232" s="152"/>
      <c r="E232" s="152"/>
      <c r="F232" s="152"/>
      <c r="G232" s="152"/>
      <c r="H232" s="152"/>
      <c r="I232" s="152"/>
      <c r="J232" s="152"/>
      <c r="K232" s="152"/>
      <c r="L232" s="152"/>
      <c r="M232" s="152"/>
      <c r="O232" s="152"/>
      <c r="P232" s="152"/>
      <c r="Q232" s="175"/>
      <c r="R232" s="175"/>
      <c r="S232" s="175"/>
      <c r="T232" s="157"/>
    </row>
    <row r="233" spans="1:20" x14ac:dyDescent="0.35">
      <c r="A233" s="150">
        <f>tbl_Metadata_Main[[#This Row],[Unique Identifier ]]</f>
        <v>228</v>
      </c>
      <c r="B233" s="174" t="str">
        <f>tbl_Metadata_Main[[#This Row],[Title ]]</f>
        <v>XTBC</v>
      </c>
      <c r="C233" s="152"/>
      <c r="D233" s="152"/>
      <c r="E233" s="152"/>
      <c r="F233" s="152"/>
      <c r="G233" s="152"/>
      <c r="H233" s="152"/>
      <c r="I233" s="152"/>
      <c r="J233" s="152"/>
      <c r="K233" s="152"/>
      <c r="L233" s="152"/>
      <c r="M233" s="152"/>
      <c r="O233" s="152"/>
      <c r="P233" s="152"/>
      <c r="Q233" s="175"/>
      <c r="R233" s="175"/>
      <c r="S233" s="175"/>
      <c r="T233" s="157"/>
    </row>
    <row r="234" spans="1:20" x14ac:dyDescent="0.35">
      <c r="A234" s="150">
        <f>tbl_Metadata_Main[[#This Row],[Unique Identifier ]]</f>
        <v>229</v>
      </c>
      <c r="B234" s="174" t="str">
        <f>tbl_Metadata_Main[[#This Row],[Title ]]</f>
        <v>XTBC</v>
      </c>
      <c r="C234" s="152"/>
      <c r="D234" s="152"/>
      <c r="E234" s="152"/>
      <c r="F234" s="152"/>
      <c r="G234" s="152"/>
      <c r="H234" s="152"/>
      <c r="I234" s="152"/>
      <c r="J234" s="152"/>
      <c r="K234" s="152"/>
      <c r="L234" s="152"/>
      <c r="M234" s="152"/>
      <c r="O234" s="152"/>
      <c r="P234" s="152"/>
      <c r="Q234" s="175"/>
      <c r="R234" s="175"/>
      <c r="S234" s="175"/>
      <c r="T234" s="157"/>
    </row>
    <row r="235" spans="1:20" x14ac:dyDescent="0.35">
      <c r="A235" s="150">
        <f>tbl_Metadata_Main[[#This Row],[Unique Identifier ]]</f>
        <v>230</v>
      </c>
      <c r="B235" s="174" t="str">
        <f>tbl_Metadata_Main[[#This Row],[Title ]]</f>
        <v>XTBC</v>
      </c>
      <c r="C235" s="152"/>
      <c r="D235" s="152"/>
      <c r="E235" s="152"/>
      <c r="F235" s="152"/>
      <c r="G235" s="152"/>
      <c r="H235" s="152"/>
      <c r="I235" s="152"/>
      <c r="J235" s="152"/>
      <c r="K235" s="152"/>
      <c r="L235" s="152"/>
      <c r="M235" s="152"/>
      <c r="O235" s="152"/>
      <c r="P235" s="152"/>
      <c r="Q235" s="175"/>
      <c r="R235" s="175"/>
      <c r="S235" s="175"/>
      <c r="T235" s="157"/>
    </row>
    <row r="236" spans="1:20" x14ac:dyDescent="0.35">
      <c r="A236" s="150">
        <f>tbl_Metadata_Main[[#This Row],[Unique Identifier ]]</f>
        <v>231</v>
      </c>
      <c r="B236" s="174" t="str">
        <f>tbl_Metadata_Main[[#This Row],[Title ]]</f>
        <v>XTBC</v>
      </c>
      <c r="C236" s="152"/>
      <c r="D236" s="152"/>
      <c r="E236" s="152"/>
      <c r="F236" s="152"/>
      <c r="G236" s="152"/>
      <c r="H236" s="152"/>
      <c r="I236" s="152"/>
      <c r="J236" s="152"/>
      <c r="K236" s="152"/>
      <c r="L236" s="152"/>
      <c r="M236" s="152"/>
      <c r="O236" s="152"/>
      <c r="P236" s="152"/>
      <c r="Q236" s="175"/>
      <c r="R236" s="175"/>
      <c r="S236" s="175"/>
      <c r="T236" s="157"/>
    </row>
    <row r="237" spans="1:20" x14ac:dyDescent="0.35">
      <c r="A237" s="150">
        <f>tbl_Metadata_Main[[#This Row],[Unique Identifier ]]</f>
        <v>232</v>
      </c>
      <c r="B237" s="174" t="str">
        <f>tbl_Metadata_Main[[#This Row],[Title ]]</f>
        <v>XTBC</v>
      </c>
      <c r="C237" s="152"/>
      <c r="D237" s="152"/>
      <c r="E237" s="152"/>
      <c r="F237" s="152"/>
      <c r="G237" s="152"/>
      <c r="H237" s="152"/>
      <c r="I237" s="152"/>
      <c r="J237" s="152"/>
      <c r="K237" s="152"/>
      <c r="L237" s="152"/>
      <c r="M237" s="152"/>
      <c r="O237" s="152"/>
      <c r="P237" s="152"/>
      <c r="Q237" s="175"/>
      <c r="R237" s="175"/>
      <c r="S237" s="175"/>
      <c r="T237" s="157"/>
    </row>
    <row r="238" spans="1:20" x14ac:dyDescent="0.35">
      <c r="A238" s="150">
        <f>tbl_Metadata_Main[[#This Row],[Unique Identifier ]]</f>
        <v>233</v>
      </c>
      <c r="B238" s="174" t="str">
        <f>tbl_Metadata_Main[[#This Row],[Title ]]</f>
        <v>XTBC</v>
      </c>
      <c r="C238" s="152"/>
      <c r="D238" s="152"/>
      <c r="E238" s="152"/>
      <c r="F238" s="152"/>
      <c r="G238" s="152"/>
      <c r="H238" s="152"/>
      <c r="I238" s="152"/>
      <c r="J238" s="152"/>
      <c r="K238" s="152"/>
      <c r="L238" s="152"/>
      <c r="M238" s="152"/>
      <c r="O238" s="152"/>
      <c r="P238" s="152"/>
      <c r="Q238" s="175"/>
      <c r="R238" s="175"/>
      <c r="S238" s="175"/>
      <c r="T238" s="157"/>
    </row>
    <row r="239" spans="1:20" x14ac:dyDescent="0.35">
      <c r="A239" s="150">
        <f>tbl_Metadata_Main[[#This Row],[Unique Identifier ]]</f>
        <v>234</v>
      </c>
      <c r="B239" s="174" t="str">
        <f>tbl_Metadata_Main[[#This Row],[Title ]]</f>
        <v>XTBC</v>
      </c>
      <c r="C239" s="152"/>
      <c r="D239" s="152"/>
      <c r="E239" s="152"/>
      <c r="F239" s="152"/>
      <c r="G239" s="152"/>
      <c r="H239" s="152"/>
      <c r="I239" s="152"/>
      <c r="J239" s="152"/>
      <c r="K239" s="152"/>
      <c r="L239" s="152"/>
      <c r="M239" s="152"/>
      <c r="O239" s="152"/>
      <c r="P239" s="152"/>
      <c r="Q239" s="175"/>
      <c r="R239" s="175"/>
      <c r="S239" s="175"/>
      <c r="T239" s="157"/>
    </row>
    <row r="240" spans="1:20" x14ac:dyDescent="0.35">
      <c r="A240" s="150">
        <f>tbl_Metadata_Main[[#This Row],[Unique Identifier ]]</f>
        <v>235</v>
      </c>
      <c r="B240" s="174" t="str">
        <f>tbl_Metadata_Main[[#This Row],[Title ]]</f>
        <v>XTBC</v>
      </c>
      <c r="C240" s="152"/>
      <c r="D240" s="152"/>
      <c r="E240" s="152"/>
      <c r="F240" s="152"/>
      <c r="G240" s="152"/>
      <c r="H240" s="152"/>
      <c r="I240" s="152"/>
      <c r="J240" s="152"/>
      <c r="K240" s="152"/>
      <c r="L240" s="152"/>
      <c r="M240" s="152"/>
      <c r="O240" s="152"/>
      <c r="P240" s="152"/>
      <c r="Q240" s="175"/>
      <c r="R240" s="175"/>
      <c r="S240" s="175"/>
      <c r="T240" s="157"/>
    </row>
    <row r="241" spans="1:20" x14ac:dyDescent="0.35">
      <c r="A241" s="150">
        <f>tbl_Metadata_Main[[#This Row],[Unique Identifier ]]</f>
        <v>236</v>
      </c>
      <c r="B241" s="174" t="str">
        <f>tbl_Metadata_Main[[#This Row],[Title ]]</f>
        <v>XTBC</v>
      </c>
      <c r="C241" s="152"/>
      <c r="D241" s="152"/>
      <c r="E241" s="152"/>
      <c r="F241" s="152"/>
      <c r="G241" s="152"/>
      <c r="H241" s="152"/>
      <c r="I241" s="152"/>
      <c r="J241" s="152"/>
      <c r="K241" s="152"/>
      <c r="L241" s="152"/>
      <c r="M241" s="152"/>
      <c r="O241" s="152"/>
      <c r="P241" s="152"/>
      <c r="Q241" s="175"/>
      <c r="R241" s="175"/>
      <c r="S241" s="175"/>
      <c r="T241" s="157"/>
    </row>
    <row r="242" spans="1:20" x14ac:dyDescent="0.35">
      <c r="A242" s="150">
        <f>tbl_Metadata_Main[[#This Row],[Unique Identifier ]]</f>
        <v>237</v>
      </c>
      <c r="B242" s="174" t="str">
        <f>tbl_Metadata_Main[[#This Row],[Title ]]</f>
        <v>XTBC</v>
      </c>
      <c r="C242" s="152"/>
      <c r="D242" s="152"/>
      <c r="E242" s="152"/>
      <c r="F242" s="152"/>
      <c r="G242" s="152"/>
      <c r="H242" s="152"/>
      <c r="I242" s="152"/>
      <c r="J242" s="152"/>
      <c r="K242" s="152"/>
      <c r="L242" s="152"/>
      <c r="M242" s="152"/>
      <c r="O242" s="152"/>
      <c r="P242" s="152"/>
      <c r="Q242" s="175"/>
      <c r="R242" s="175"/>
      <c r="S242" s="175"/>
      <c r="T242" s="157"/>
    </row>
    <row r="243" spans="1:20" x14ac:dyDescent="0.35">
      <c r="A243" s="150">
        <f>tbl_Metadata_Main[[#This Row],[Unique Identifier ]]</f>
        <v>238</v>
      </c>
      <c r="B243" s="174" t="str">
        <f>tbl_Metadata_Main[[#This Row],[Title ]]</f>
        <v>XTBC</v>
      </c>
      <c r="C243" s="152"/>
      <c r="D243" s="152"/>
      <c r="E243" s="152"/>
      <c r="F243" s="152"/>
      <c r="G243" s="152"/>
      <c r="H243" s="152"/>
      <c r="I243" s="152"/>
      <c r="J243" s="152"/>
      <c r="K243" s="152"/>
      <c r="L243" s="152"/>
      <c r="M243" s="152"/>
      <c r="O243" s="152"/>
      <c r="P243" s="152"/>
      <c r="Q243" s="175"/>
      <c r="R243" s="175"/>
      <c r="S243" s="175"/>
      <c r="T243" s="157"/>
    </row>
    <row r="244" spans="1:20" x14ac:dyDescent="0.35">
      <c r="A244" s="150">
        <f>tbl_Metadata_Main[[#This Row],[Unique Identifier ]]</f>
        <v>239</v>
      </c>
      <c r="B244" s="174" t="str">
        <f>tbl_Metadata_Main[[#This Row],[Title ]]</f>
        <v>XTBC</v>
      </c>
      <c r="C244" s="152"/>
      <c r="D244" s="152"/>
      <c r="E244" s="152"/>
      <c r="F244" s="152"/>
      <c r="G244" s="152"/>
      <c r="H244" s="152"/>
      <c r="I244" s="152"/>
      <c r="J244" s="152"/>
      <c r="K244" s="152"/>
      <c r="L244" s="152"/>
      <c r="M244" s="152"/>
      <c r="O244" s="152"/>
      <c r="P244" s="152"/>
      <c r="Q244" s="175"/>
      <c r="R244" s="175"/>
      <c r="S244" s="175"/>
      <c r="T244" s="157"/>
    </row>
    <row r="245" spans="1:20" x14ac:dyDescent="0.35">
      <c r="A245" s="150">
        <f>tbl_Metadata_Main[[#This Row],[Unique Identifier ]]</f>
        <v>240</v>
      </c>
      <c r="B245" s="174" t="str">
        <f>tbl_Metadata_Main[[#This Row],[Title ]]</f>
        <v>XTBC</v>
      </c>
      <c r="C245" s="152"/>
      <c r="D245" s="152"/>
      <c r="E245" s="152"/>
      <c r="F245" s="152"/>
      <c r="G245" s="152"/>
      <c r="H245" s="152"/>
      <c r="I245" s="152"/>
      <c r="J245" s="152"/>
      <c r="K245" s="152"/>
      <c r="L245" s="152"/>
      <c r="M245" s="152"/>
      <c r="O245" s="152"/>
      <c r="P245" s="152"/>
      <c r="Q245" s="175"/>
      <c r="R245" s="175"/>
      <c r="S245" s="175"/>
      <c r="T245" s="157"/>
    </row>
    <row r="246" spans="1:20" x14ac:dyDescent="0.35">
      <c r="A246" s="150">
        <f>tbl_Metadata_Main[[#This Row],[Unique Identifier ]]</f>
        <v>241</v>
      </c>
      <c r="B246" s="174" t="str">
        <f>tbl_Metadata_Main[[#This Row],[Title ]]</f>
        <v>XTBC</v>
      </c>
      <c r="C246" s="152"/>
      <c r="D246" s="152"/>
      <c r="E246" s="152"/>
      <c r="F246" s="152"/>
      <c r="G246" s="152"/>
      <c r="H246" s="152"/>
      <c r="I246" s="152"/>
      <c r="J246" s="152"/>
      <c r="K246" s="152"/>
      <c r="L246" s="152"/>
      <c r="M246" s="152"/>
      <c r="O246" s="152"/>
      <c r="P246" s="152"/>
      <c r="Q246" s="175"/>
      <c r="R246" s="175"/>
      <c r="S246" s="175"/>
      <c r="T246" s="157"/>
    </row>
    <row r="247" spans="1:20" x14ac:dyDescent="0.35">
      <c r="A247" s="150">
        <f>tbl_Metadata_Main[[#This Row],[Unique Identifier ]]</f>
        <v>242</v>
      </c>
      <c r="B247" s="174" t="str">
        <f>tbl_Metadata_Main[[#This Row],[Title ]]</f>
        <v>XTBC</v>
      </c>
      <c r="C247" s="152"/>
      <c r="D247" s="152"/>
      <c r="E247" s="152"/>
      <c r="F247" s="152"/>
      <c r="G247" s="152"/>
      <c r="H247" s="152"/>
      <c r="I247" s="152"/>
      <c r="J247" s="152"/>
      <c r="K247" s="152"/>
      <c r="L247" s="152"/>
      <c r="M247" s="152"/>
      <c r="O247" s="152"/>
      <c r="P247" s="152"/>
      <c r="Q247" s="175"/>
      <c r="R247" s="175"/>
      <c r="S247" s="175"/>
      <c r="T247" s="157"/>
    </row>
    <row r="248" spans="1:20" x14ac:dyDescent="0.35">
      <c r="A248" s="150">
        <f>tbl_Metadata_Main[[#This Row],[Unique Identifier ]]</f>
        <v>243</v>
      </c>
      <c r="B248" s="174" t="str">
        <f>tbl_Metadata_Main[[#This Row],[Title ]]</f>
        <v>XTBC</v>
      </c>
      <c r="C248" s="152"/>
      <c r="D248" s="152"/>
      <c r="E248" s="152"/>
      <c r="F248" s="152"/>
      <c r="G248" s="152"/>
      <c r="H248" s="152"/>
      <c r="I248" s="152"/>
      <c r="J248" s="152"/>
      <c r="K248" s="152"/>
      <c r="L248" s="152"/>
      <c r="M248" s="152"/>
      <c r="O248" s="152"/>
      <c r="P248" s="152"/>
      <c r="Q248" s="175"/>
      <c r="R248" s="175"/>
      <c r="S248" s="175"/>
      <c r="T248" s="157"/>
    </row>
    <row r="249" spans="1:20" x14ac:dyDescent="0.35">
      <c r="A249" s="150">
        <f>tbl_Metadata_Main[[#This Row],[Unique Identifier ]]</f>
        <v>244</v>
      </c>
      <c r="B249" s="174" t="str">
        <f>tbl_Metadata_Main[[#This Row],[Title ]]</f>
        <v>XTBC</v>
      </c>
      <c r="C249" s="152"/>
      <c r="D249" s="152"/>
      <c r="E249" s="152"/>
      <c r="F249" s="152"/>
      <c r="G249" s="152"/>
      <c r="H249" s="152"/>
      <c r="I249" s="152"/>
      <c r="J249" s="152"/>
      <c r="K249" s="152"/>
      <c r="L249" s="152"/>
      <c r="M249" s="152"/>
      <c r="O249" s="152"/>
      <c r="P249" s="152"/>
      <c r="Q249" s="175"/>
      <c r="R249" s="175"/>
      <c r="S249" s="175"/>
      <c r="T249" s="157"/>
    </row>
    <row r="250" spans="1:20" x14ac:dyDescent="0.35">
      <c r="A250" s="150">
        <f>tbl_Metadata_Main[[#This Row],[Unique Identifier ]]</f>
        <v>245</v>
      </c>
      <c r="B250" s="174" t="str">
        <f>tbl_Metadata_Main[[#This Row],[Title ]]</f>
        <v>XTBC</v>
      </c>
      <c r="C250" s="152"/>
      <c r="D250" s="152"/>
      <c r="E250" s="152"/>
      <c r="F250" s="152"/>
      <c r="G250" s="152"/>
      <c r="H250" s="152"/>
      <c r="I250" s="152"/>
      <c r="J250" s="152"/>
      <c r="K250" s="152"/>
      <c r="L250" s="152"/>
      <c r="M250" s="152"/>
      <c r="O250" s="152"/>
      <c r="P250" s="152"/>
      <c r="Q250" s="175"/>
      <c r="R250" s="175"/>
      <c r="S250" s="175"/>
      <c r="T250" s="157"/>
    </row>
    <row r="251" spans="1:20" x14ac:dyDescent="0.35">
      <c r="A251" s="150">
        <f>tbl_Metadata_Main[[#This Row],[Unique Identifier ]]</f>
        <v>246</v>
      </c>
      <c r="B251" s="174" t="str">
        <f>tbl_Metadata_Main[[#This Row],[Title ]]</f>
        <v>XTBC</v>
      </c>
      <c r="C251" s="152"/>
      <c r="D251" s="152"/>
      <c r="E251" s="152"/>
      <c r="F251" s="152"/>
      <c r="G251" s="152"/>
      <c r="H251" s="152"/>
      <c r="I251" s="152"/>
      <c r="J251" s="152"/>
      <c r="K251" s="152"/>
      <c r="L251" s="152"/>
      <c r="M251" s="152"/>
      <c r="O251" s="152"/>
      <c r="P251" s="152"/>
      <c r="Q251" s="175"/>
      <c r="R251" s="175"/>
      <c r="S251" s="175"/>
      <c r="T251" s="157"/>
    </row>
    <row r="252" spans="1:20" x14ac:dyDescent="0.35">
      <c r="A252" s="150">
        <f>tbl_Metadata_Main[[#This Row],[Unique Identifier ]]</f>
        <v>247</v>
      </c>
      <c r="B252" s="174" t="str">
        <f>tbl_Metadata_Main[[#This Row],[Title ]]</f>
        <v>XTBC</v>
      </c>
      <c r="C252" s="152"/>
      <c r="D252" s="152"/>
      <c r="E252" s="152"/>
      <c r="F252" s="152"/>
      <c r="G252" s="152"/>
      <c r="H252" s="152"/>
      <c r="I252" s="152"/>
      <c r="J252" s="152"/>
      <c r="K252" s="152"/>
      <c r="L252" s="152"/>
      <c r="M252" s="152"/>
      <c r="O252" s="152"/>
      <c r="P252" s="152"/>
      <c r="Q252" s="175"/>
      <c r="R252" s="175"/>
      <c r="S252" s="175"/>
      <c r="T252" s="157"/>
    </row>
    <row r="253" spans="1:20" x14ac:dyDescent="0.35">
      <c r="A253" s="150">
        <f>tbl_Metadata_Main[[#This Row],[Unique Identifier ]]</f>
        <v>248</v>
      </c>
      <c r="B253" s="174" t="str">
        <f>tbl_Metadata_Main[[#This Row],[Title ]]</f>
        <v>XTBC</v>
      </c>
      <c r="C253" s="152"/>
      <c r="D253" s="152"/>
      <c r="E253" s="152"/>
      <c r="F253" s="152"/>
      <c r="G253" s="152"/>
      <c r="H253" s="152"/>
      <c r="I253" s="152"/>
      <c r="J253" s="152"/>
      <c r="K253" s="152"/>
      <c r="L253" s="152"/>
      <c r="M253" s="152"/>
      <c r="O253" s="152"/>
      <c r="P253" s="152"/>
      <c r="Q253" s="175"/>
      <c r="R253" s="175"/>
      <c r="S253" s="175"/>
      <c r="T253" s="157"/>
    </row>
  </sheetData>
  <sheetProtection selectLockedCells="1"/>
  <dataValidations count="18">
    <dataValidation allowBlank="1" showInputMessage="1" showErrorMessage="1" prompt="The type of data included in the file: e.g survey data, census/enumeration data, aggregate data, clinical data, event/transaction data, administrative records data, experimental data, , textual data, time budget diaries, process-produced data, etc." sqref="G3" xr:uid="{40A73515-D231-48CC-97C7-38D6A8CA4B88}"/>
    <dataValidation allowBlank="1" showInputMessage="1" showErrorMessage="1" prompt="Group of persons or other elements that are object of research or refer to any analytic results. Age, nationality, and residence common, but could include sex, race, income, veteran status, convictions, or non-person, e.g. housing units, cases, hospitals" sqref="D3" xr:uid="{1BADFEB0-2299-4F8A-98CF-911F1A5EC58B}"/>
    <dataValidation allowBlank="1" showInputMessage="1" showErrorMessage="1" prompt="A related resource - could be another study, dataset, database collection - can be referenced within this metadata catalogue or be external. " sqref="C3" xr:uid="{2521BD0E-4B71-4A91-8167-51858245A9EE}"/>
    <dataValidation allowBlank="1" showInputMessage="1" showErrorMessage="1" prompt="The percentage of sample members who provided information" sqref="E3" xr:uid="{FA5D619F-C808-42CD-89F3-F05AB85600B6}"/>
    <dataValidation type="whole" allowBlank="1" showInputMessage="1" showErrorMessage="1" error="Has to be a % between 0 and 100" sqref="E5:E253" xr:uid="{DCFBE62C-149C-4CEE-B4B2-57A81C258FDF}">
      <formula1>0</formula1>
      <formula2>100</formula2>
    </dataValidation>
    <dataValidation allowBlank="1" showInputMessage="1" showErrorMessage="1" prompt="The type of sample and sample design used to select the survey respondents to represent the population. May include reference to the target sample size and the sampling fraction." sqref="F3" xr:uid="{107568E3-E66E-4729-9BC3-C2CEB4005CA2}"/>
    <dataValidation allowBlank="1" showInputMessage="1" showErrorMessage="1" prompt="For data collected at more than one point in time, the frequency with which the data were collected. The &quot;freq&quot; attribute is included to permit the development of a controlled vocabulary for this element." sqref="H3" xr:uid="{B4478375-457E-4F11-9B52-1264B3184298}"/>
    <dataValidation allowBlank="1" showInputMessage="1" showErrorMessage="1" prompt="The type of data collection instrument used" sqref="I3" xr:uid="{DAE0409D-B2A4-4297-8344-15B7429BCCA8}"/>
    <dataValidation allowBlank="1" showInputMessage="1" showErrorMessage="1" prompt="Measure of how precisely one can estimate a population value from a given sample" sqref="O3" xr:uid="{EFB67019-7417-481D-A2F4-4482748D4D6C}"/>
    <dataValidation allowBlank="1" showInputMessage="1" showErrorMessage="1" prompt="usually contains the so-called &quot;short label&quot; for the variable, limited to eight characters in many statistical analysis systems such as SAS or SPSS but here can be verbose.  Separate each variable with a comma (&quot;,&quot;)" sqref="P3" xr:uid="{CE6781C5-8A06-4CF8-9AAE-24706349F0C8}"/>
    <dataValidation allowBlank="1" showInputMessage="1" showErrorMessage="1" prompt="if any variables a weight, list them again here, separating with a comma. " sqref="Q3" xr:uid="{9C098C28-5BDF-476F-8802-8C3BD2A01B74}"/>
    <dataValidation allowBlank="1" showInputMessage="1" showErrorMessage="1" prompt="indicates the type of aggregation method used, for example 'sum', 'average', 'count'.  If aggregation used, list variable with weighting method separated by underscore (e.g. HOUSEHOLDSIZE_MEAN)" sqref="R3" xr:uid="{2D8B3ABC-850A-4BA2-9043-29F6B0DFD544}"/>
    <dataValidation allowBlank="1" showInputMessage="1" showErrorMessage="1" prompt="Separate multiple variables with commas" sqref="P5:P6 P8:P253" xr:uid="{903925BE-2621-4B10-8FCA-0E057DDC665C}"/>
    <dataValidation allowBlank="1" showInputMessage="1" showErrorMessage="1" prompt="Use of sampling procedures may make necessary to apply weights to produce accurate results. Describe here criteria for using weights in analysis of collection.  If weighting formula or coefficient developed, provide,  define elements, indicate application" sqref="J3 L3:M3" xr:uid="{DB691E9B-24CE-4A3B-9636-2C6BA28E4249}"/>
    <dataValidation allowBlank="1" showInputMessage="1" showErrorMessage="1" prompt="Set of structural metadata associated to Data Set, which includes information about how Concepts are associated with the Measures, Dimensions, and Attributes of data cube, along with information about Representation of data / related descriptive metadata" sqref="K3" xr:uid="{1C36BC46-0E1C-480D-A92E-C0C33C37D662}"/>
    <dataValidation allowBlank="1" showInputMessage="1" showErrorMessage="1" prompt="Reference to documentation on Metadata element used to a) list the classification(s) being used for a given Data Set or set of Data Sets, and b) describe how these conform to internationally agreed standards, guidelines, or good practices" sqref="N3" xr:uid="{302A5FB4-7A1E-4B9C-8260-52C43211850F}"/>
    <dataValidation type="whole" allowBlank="1" showInputMessage="1" showErrorMessage="1" sqref="M5:M253" xr:uid="{226B7339-89A1-4005-8FA8-BDFCBA9890FA}">
      <formula1>0</formula1>
      <formula2>999</formula2>
    </dataValidation>
    <dataValidation type="list" allowBlank="1" showInputMessage="1" showErrorMessage="1" prompt="Is there associated documentation showing the definitions used in the dataset" sqref="K5:K253" xr:uid="{FD29C09A-2CFC-4DEE-8C39-D8D04817E288}">
      <formula1>"Yes, No, Unknown"</formula1>
    </dataValidation>
  </dataValidations>
  <hyperlinks>
    <hyperlink ref="C53" r:id="rId1" xr:uid="{AB5E5F81-9FFA-4032-8D70-20B6509D17C8}"/>
    <hyperlink ref="L48" r:id="rId2" xr:uid="{2E836126-E7B1-4D76-AFDB-8E052566404F}"/>
    <hyperlink ref="C48" r:id="rId3" xr:uid="{4ED082F7-65C6-4E56-8BE4-F563F334B595}"/>
  </hyperlinks>
  <pageMargins left="0.7" right="0.7" top="0.75" bottom="0.75" header="0.3" footer="0.3"/>
  <pageSetup paperSize="9" orientation="portrait" horizontalDpi="0" verticalDpi="0" r:id="rId4"/>
  <legacyDrawing r:id="rId5"/>
  <tableParts count="1">
    <tablePart r:id="rId6"/>
  </tableParts>
  <extLst>
    <ext xmlns:x14="http://schemas.microsoft.com/office/spreadsheetml/2009/9/main" uri="{CCE6A557-97BC-4b89-ADB6-D9C93CAAB3DF}">
      <x14:dataValidations xmlns:xm="http://schemas.microsoft.com/office/excel/2006/main" count="1">
        <x14:dataValidation type="list" allowBlank="1" showInputMessage="1" showErrorMessage="1" xr:uid="{0EDE84E7-2D67-49FC-96BA-8747319953AE}">
          <x14:formula1>
            <xm:f>'LOOK UP LISTS'!$C$146:$C$150</xm:f>
          </x14:formula1>
          <xm:sqref>I5:I253</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5E104A-D395-4162-B30F-DD2A72071E73}">
  <sheetPr>
    <tabColor theme="7" tint="0.59999389629810485"/>
  </sheetPr>
  <dimension ref="A1:P256"/>
  <sheetViews>
    <sheetView tabSelected="1" topLeftCell="A25" workbookViewId="0">
      <selection activeCell="N24" sqref="N24"/>
    </sheetView>
  </sheetViews>
  <sheetFormatPr defaultRowHeight="14.5" x14ac:dyDescent="0.35"/>
  <cols>
    <col min="1" max="1" width="19" style="35" customWidth="1"/>
    <col min="2" max="2" width="32.453125" style="35" bestFit="1" customWidth="1"/>
    <col min="3" max="3" width="14" bestFit="1" customWidth="1"/>
    <col min="4" max="4" width="35.54296875" customWidth="1"/>
    <col min="5" max="5" width="12.81640625" bestFit="1" customWidth="1"/>
    <col min="6" max="9" width="10.54296875" customWidth="1"/>
    <col min="10" max="10" width="10.54296875" style="6" customWidth="1"/>
    <col min="11" max="11" width="39.6328125" style="6" customWidth="1"/>
    <col min="12" max="12" width="13.81640625" bestFit="1" customWidth="1"/>
    <col min="13" max="13" width="15.1796875" customWidth="1"/>
    <col min="14" max="14" width="15.6328125" bestFit="1" customWidth="1"/>
    <col min="15" max="15" width="11.54296875" bestFit="1" customWidth="1"/>
  </cols>
  <sheetData>
    <row r="1" spans="1:16" x14ac:dyDescent="0.35">
      <c r="A1" s="51" t="s">
        <v>818</v>
      </c>
      <c r="B1" s="51"/>
      <c r="L1" t="s">
        <v>1078</v>
      </c>
      <c r="P1" s="51" t="s">
        <v>818</v>
      </c>
    </row>
    <row r="2" spans="1:16" x14ac:dyDescent="0.35">
      <c r="A2" s="51" t="s">
        <v>819</v>
      </c>
      <c r="B2" s="51"/>
      <c r="L2" s="169" t="s">
        <v>1079</v>
      </c>
      <c r="M2" s="169"/>
      <c r="N2" s="169"/>
      <c r="O2" s="169"/>
      <c r="P2" s="51" t="s">
        <v>819</v>
      </c>
    </row>
    <row r="3" spans="1:16" x14ac:dyDescent="0.35">
      <c r="A3" s="51" t="s">
        <v>820</v>
      </c>
      <c r="B3" s="51"/>
      <c r="C3" s="51" t="s">
        <v>800</v>
      </c>
      <c r="D3" s="51" t="s">
        <v>800</v>
      </c>
      <c r="E3" s="51" t="s">
        <v>800</v>
      </c>
      <c r="F3" s="51" t="s">
        <v>800</v>
      </c>
      <c r="G3" s="51" t="s">
        <v>800</v>
      </c>
      <c r="H3" s="51"/>
      <c r="L3" s="170">
        <f>31/51*100</f>
        <v>60.784313725490193</v>
      </c>
      <c r="M3" s="170">
        <f>2/27*100</f>
        <v>7.4074074074074066</v>
      </c>
      <c r="N3" s="170">
        <f>3/17*100</f>
        <v>17.647058823529413</v>
      </c>
      <c r="O3" s="170">
        <f>5/7*100</f>
        <v>71.428571428571431</v>
      </c>
      <c r="P3" s="51" t="s">
        <v>820</v>
      </c>
    </row>
    <row r="4" spans="1:16" x14ac:dyDescent="0.35">
      <c r="A4" s="35" t="s">
        <v>150</v>
      </c>
      <c r="B4" s="35" t="s">
        <v>903</v>
      </c>
      <c r="C4" s="92" t="s">
        <v>801</v>
      </c>
      <c r="D4" s="92" t="s">
        <v>804</v>
      </c>
      <c r="E4" s="92" t="s">
        <v>803</v>
      </c>
      <c r="F4" s="92" t="s">
        <v>805</v>
      </c>
      <c r="G4" s="93" t="s">
        <v>802</v>
      </c>
      <c r="H4" s="92" t="s">
        <v>817</v>
      </c>
      <c r="I4" s="166" t="s">
        <v>997</v>
      </c>
      <c r="J4" s="171" t="s">
        <v>998</v>
      </c>
      <c r="K4" s="171" t="s">
        <v>999</v>
      </c>
      <c r="L4" s="167" t="s">
        <v>825</v>
      </c>
      <c r="M4" s="167" t="s">
        <v>827</v>
      </c>
      <c r="N4" s="167" t="s">
        <v>1076</v>
      </c>
      <c r="O4" s="167" t="s">
        <v>800</v>
      </c>
    </row>
    <row r="5" spans="1:16" ht="29" x14ac:dyDescent="0.35">
      <c r="A5" s="35">
        <f>MAIN!A5</f>
        <v>1</v>
      </c>
      <c r="B5" s="219" t="str">
        <f>MAIN!B5</f>
        <v>Affected Populations</v>
      </c>
      <c r="C5" s="56"/>
      <c r="D5" s="56"/>
      <c r="E5" s="56"/>
      <c r="F5" s="66"/>
      <c r="G5" s="66"/>
      <c r="H5" s="66" t="s">
        <v>821</v>
      </c>
      <c r="I5" s="66"/>
      <c r="J5" s="172"/>
      <c r="K5" s="172" t="s">
        <v>1320</v>
      </c>
      <c r="L5" s="168">
        <f>(COLUMNS(tbl_Metadata_Main[[#This Row],[Title ]:[Unit of Analysis ]] )- COUNTBLANK(tbl_Metadata_Main[[#This Row],[Title ]:[Unit of Analysis ]] ))/COLUMNS(tbl_Metadata_Main[[#This Row],[Title ]:[Unit of Analysis ]] )*100</f>
        <v>3.9215686274509802</v>
      </c>
      <c r="M5" s="168">
        <f>(COLUMNS(tbl_Geographic[#This Row] )- COUNTBLANK(tbl_Geographic[#This Row]))/COLUMNS(tbl_Geographic[#This Row])*100</f>
        <v>0</v>
      </c>
      <c r="N5" s="168">
        <f>(COLUMNS(tbl_statistical[#This Row] )- COUNTBLANK(tbl_statistical[#This Row]))/COLUMNS(tbl_statistical[#This Row])*100</f>
        <v>0</v>
      </c>
      <c r="O5" s="168">
        <f>(COLUMNS(tbl_MetadataLog[[#This Row],[Respondent]:[Filename]] )- COUNTBLANK($C5:$I5))/COLUMNS(tbl_MetadataLog[[#This Row],[Respondent]:[Filename]])*100</f>
        <v>14.285714285714285</v>
      </c>
    </row>
    <row r="6" spans="1:16" ht="87" x14ac:dyDescent="0.35">
      <c r="A6" s="35">
        <f>MAIN!A6</f>
        <v>2</v>
      </c>
      <c r="B6" s="163" t="str">
        <f>MAIN!B6</f>
        <v>Agricultural Statistics</v>
      </c>
      <c r="C6" s="56" t="s">
        <v>1098</v>
      </c>
      <c r="D6" s="56" t="s">
        <v>1758</v>
      </c>
      <c r="E6" s="56" t="s">
        <v>905</v>
      </c>
      <c r="F6" s="66">
        <v>44270</v>
      </c>
      <c r="G6" s="66">
        <v>44270</v>
      </c>
      <c r="H6" s="66">
        <v>44635</v>
      </c>
      <c r="I6" s="66" t="s">
        <v>1119</v>
      </c>
      <c r="J6" s="172" t="s">
        <v>1120</v>
      </c>
      <c r="K6" s="172" t="s">
        <v>1321</v>
      </c>
      <c r="L6" s="168">
        <f>(COLUMNS(tbl_Metadata_Main[[#This Row],[Title ]:[Unit of Analysis ]] )- COUNTBLANK(tbl_Metadata_Main[[#This Row],[Title ]:[Unit of Analysis ]] ))/COLUMNS(tbl_Metadata_Main[[#This Row],[Title ]:[Unit of Analysis ]] )*100</f>
        <v>76.470588235294116</v>
      </c>
      <c r="M6" s="168">
        <f>(COLUMNS(tbl_Geographic[#This Row] )- COUNTBLANK(tbl_Geographic[#This Row]))/COLUMNS(tbl_Geographic[#This Row])*100</f>
        <v>68.75</v>
      </c>
      <c r="N6" s="168">
        <f>(COLUMNS(tbl_statistical[#This Row] )- COUNTBLANK(tbl_statistical[#This Row]))/COLUMNS(tbl_statistical[#This Row])*100</f>
        <v>64.705882352941174</v>
      </c>
      <c r="O6" s="168">
        <f>(COLUMNS(tbl_MetadataLog[[#This Row],[Respondent]:[Filename]] )- COUNTBLANK($C6:$I6))/COLUMNS(tbl_MetadataLog[[#This Row],[Respondent]:[Filename]])*100</f>
        <v>100</v>
      </c>
    </row>
    <row r="7" spans="1:16" ht="43.5" x14ac:dyDescent="0.35">
      <c r="A7" s="35">
        <f>MAIN!A7</f>
        <v>3</v>
      </c>
      <c r="B7" s="163" t="str">
        <f>MAIN!B7</f>
        <v>Airport</v>
      </c>
      <c r="C7" s="56"/>
      <c r="D7" s="56"/>
      <c r="E7" s="56"/>
      <c r="F7" s="66"/>
      <c r="G7" s="66"/>
      <c r="H7" s="66"/>
      <c r="I7" s="66"/>
      <c r="J7" s="172" t="s">
        <v>1008</v>
      </c>
      <c r="K7" s="172" t="s">
        <v>1305</v>
      </c>
      <c r="L7" s="168">
        <f>(COLUMNS(tbl_Metadata_Main[[#This Row],[Title ]:[Unit of Analysis ]] )- COUNTBLANK(tbl_Metadata_Main[[#This Row],[Title ]:[Unit of Analysis ]] ))/COLUMNS(tbl_Metadata_Main[[#This Row],[Title ]:[Unit of Analysis ]] )*100</f>
        <v>1.9607843137254901</v>
      </c>
      <c r="M7" s="168">
        <f>(COLUMNS(tbl_Geographic[#This Row] )- COUNTBLANK(tbl_Geographic[#This Row]))/COLUMNS(tbl_Geographic[#This Row])*100</f>
        <v>25</v>
      </c>
      <c r="N7" s="168">
        <f>(COLUMNS(tbl_statistical[#This Row] )- COUNTBLANK(tbl_statistical[#This Row]))/COLUMNS(tbl_statistical[#This Row])*100</f>
        <v>0</v>
      </c>
      <c r="O7" s="168">
        <f>(COLUMNS(tbl_MetadataLog[[#This Row],[Respondent]:[Filename]] )- COUNTBLANK($C7:$I7))/COLUMNS(tbl_MetadataLog[[#This Row],[Respondent]:[Filename]])*100</f>
        <v>0</v>
      </c>
    </row>
    <row r="8" spans="1:16" ht="43.5" x14ac:dyDescent="0.35">
      <c r="A8" s="35">
        <f>MAIN!A8</f>
        <v>4</v>
      </c>
      <c r="B8" s="189" t="str">
        <f>MAIN!B8</f>
        <v>Aquifer</v>
      </c>
      <c r="C8" s="56" t="s">
        <v>904</v>
      </c>
      <c r="D8" s="56" t="s">
        <v>45</v>
      </c>
      <c r="E8" s="56" t="s">
        <v>905</v>
      </c>
      <c r="F8" s="66">
        <v>44271</v>
      </c>
      <c r="G8" s="66">
        <v>44271</v>
      </c>
      <c r="H8" s="66">
        <v>44270</v>
      </c>
      <c r="I8" s="66" t="s">
        <v>1249</v>
      </c>
      <c r="J8" s="172" t="s">
        <v>1296</v>
      </c>
      <c r="K8" s="172" t="s">
        <v>1250</v>
      </c>
      <c r="L8" s="168">
        <f>(COLUMNS(tbl_Metadata_Main[[#This Row],[Title ]:[Unit of Analysis ]] )- COUNTBLANK(tbl_Metadata_Main[[#This Row],[Title ]:[Unit of Analysis ]] ))/COLUMNS(tbl_Metadata_Main[[#This Row],[Title ]:[Unit of Analysis ]] )*100</f>
        <v>58.82352941176471</v>
      </c>
      <c r="M8" s="168">
        <f>(COLUMNS(tbl_Geographic[#This Row] )- COUNTBLANK(tbl_Geographic[#This Row]))/COLUMNS(tbl_Geographic[#This Row])*100</f>
        <v>25</v>
      </c>
      <c r="N8" s="168">
        <f>(COLUMNS(tbl_statistical[#This Row] )- COUNTBLANK(tbl_statistical[#This Row]))/COLUMNS(tbl_statistical[#This Row])*100</f>
        <v>5.8823529411764701</v>
      </c>
      <c r="O8" s="168">
        <f>(COLUMNS(tbl_MetadataLog[[#This Row],[Respondent]:[Filename]] )- COUNTBLANK($C8:$I8))/COLUMNS(tbl_MetadataLog[[#This Row],[Respondent]:[Filename]])*100</f>
        <v>100</v>
      </c>
    </row>
    <row r="9" spans="1:16" x14ac:dyDescent="0.35">
      <c r="A9" s="35">
        <f>MAIN!A9</f>
        <v>5</v>
      </c>
      <c r="B9" s="163" t="str">
        <f>MAIN!B9</f>
        <v>Buildings</v>
      </c>
      <c r="C9" s="56" t="s">
        <v>904</v>
      </c>
      <c r="D9" s="56" t="s">
        <v>45</v>
      </c>
      <c r="E9" s="56" t="s">
        <v>905</v>
      </c>
      <c r="F9" s="66">
        <v>44263</v>
      </c>
      <c r="G9" s="66">
        <v>44263</v>
      </c>
      <c r="H9" s="66">
        <v>44628</v>
      </c>
      <c r="I9" s="66" t="s">
        <v>1152</v>
      </c>
      <c r="J9" s="172"/>
      <c r="K9" s="172" t="s">
        <v>1321</v>
      </c>
      <c r="L9" s="168">
        <f>(COLUMNS(tbl_Metadata_Main[[#This Row],[Title ]:[Unit of Analysis ]] )- COUNTBLANK(tbl_Metadata_Main[[#This Row],[Title ]:[Unit of Analysis ]] ))/COLUMNS(tbl_Metadata_Main[[#This Row],[Title ]:[Unit of Analysis ]] )*100</f>
        <v>66.666666666666657</v>
      </c>
      <c r="M9" s="168">
        <f>(COLUMNS(tbl_Geographic[#This Row] )- COUNTBLANK(tbl_Geographic[#This Row]))/COLUMNS(tbl_Geographic[#This Row])*100</f>
        <v>68.75</v>
      </c>
      <c r="N9" s="168">
        <f>(COLUMNS(tbl_statistical[#This Row] )- COUNTBLANK(tbl_statistical[#This Row]))/COLUMNS(tbl_statistical[#This Row])*100</f>
        <v>5.8823529411764701</v>
      </c>
      <c r="O9" s="168">
        <f>(COLUMNS(tbl_MetadataLog[[#This Row],[Respondent]:[Filename]] )- COUNTBLANK($C9:$I9))/COLUMNS(tbl_MetadataLog[[#This Row],[Respondent]:[Filename]])*100</f>
        <v>100</v>
      </c>
    </row>
    <row r="10" spans="1:16" ht="101.5" x14ac:dyDescent="0.35">
      <c r="A10" s="35">
        <f>MAIN!A10</f>
        <v>6</v>
      </c>
      <c r="B10" s="163" t="str">
        <f>MAIN!B10</f>
        <v>Marine Parks</v>
      </c>
      <c r="C10" s="56" t="s">
        <v>904</v>
      </c>
      <c r="D10" s="56" t="s">
        <v>45</v>
      </c>
      <c r="E10" s="56" t="s">
        <v>905</v>
      </c>
      <c r="F10" s="66">
        <v>44277</v>
      </c>
      <c r="G10" s="66">
        <v>44263</v>
      </c>
      <c r="H10" s="66">
        <v>44277</v>
      </c>
      <c r="I10" s="66" t="s">
        <v>1395</v>
      </c>
      <c r="J10" s="172" t="s">
        <v>1396</v>
      </c>
      <c r="K10" s="172"/>
      <c r="L10" s="168">
        <f>(COLUMNS(tbl_Metadata_Main[[#This Row],[Title ]:[Unit of Analysis ]] )- COUNTBLANK(tbl_Metadata_Main[[#This Row],[Title ]:[Unit of Analysis ]] ))/COLUMNS(tbl_Metadata_Main[[#This Row],[Title ]:[Unit of Analysis ]] )*100</f>
        <v>72.549019607843135</v>
      </c>
      <c r="M10" s="168">
        <f>(COLUMNS(tbl_Geographic[#This Row] )- COUNTBLANK(tbl_Geographic[#This Row]))/COLUMNS(tbl_Geographic[#This Row])*100</f>
        <v>75</v>
      </c>
      <c r="N10" s="168">
        <f>(COLUMNS(tbl_statistical[#This Row] )- COUNTBLANK(tbl_statistical[#This Row]))/COLUMNS(tbl_statistical[#This Row])*100</f>
        <v>17.647058823529413</v>
      </c>
      <c r="O10" s="168">
        <f>(COLUMNS(tbl_MetadataLog[[#This Row],[Respondent]:[Filename]] )- COUNTBLANK($C10:$I10))/COLUMNS(tbl_MetadataLog[[#This Row],[Respondent]:[Filename]])*100</f>
        <v>100</v>
      </c>
    </row>
    <row r="11" spans="1:16" ht="130.5" x14ac:dyDescent="0.35">
      <c r="A11" s="35">
        <f>MAIN!A11</f>
        <v>7</v>
      </c>
      <c r="B11" s="189" t="str">
        <f>MAIN!B11</f>
        <v>Coastal Resource Inventory</v>
      </c>
      <c r="C11" s="56" t="s">
        <v>904</v>
      </c>
      <c r="D11" s="56" t="s">
        <v>45</v>
      </c>
      <c r="E11" s="56" t="s">
        <v>905</v>
      </c>
      <c r="F11" s="66">
        <v>44264</v>
      </c>
      <c r="G11" s="66">
        <v>44264</v>
      </c>
      <c r="H11" s="66">
        <v>44629</v>
      </c>
      <c r="I11" s="66" t="s">
        <v>1153</v>
      </c>
      <c r="J11" s="172" t="s">
        <v>1077</v>
      </c>
      <c r="K11" s="172" t="s">
        <v>1250</v>
      </c>
      <c r="L11" s="168">
        <f>(COLUMNS(tbl_Metadata_Main[[#This Row],[Title ]:[Unit of Analysis ]] )- COUNTBLANK(tbl_Metadata_Main[[#This Row],[Title ]:[Unit of Analysis ]] ))/COLUMNS(tbl_Metadata_Main[[#This Row],[Title ]:[Unit of Analysis ]] )*100</f>
        <v>68.627450980392155</v>
      </c>
      <c r="M11" s="168">
        <f>(COLUMNS(tbl_Geographic[#This Row] )- COUNTBLANK(tbl_Geographic[#This Row]))/COLUMNS(tbl_Geographic[#This Row])*100</f>
        <v>62.5</v>
      </c>
      <c r="N11" s="168">
        <f>(COLUMNS(tbl_statistical[#This Row] )- COUNTBLANK(tbl_statistical[#This Row]))/COLUMNS(tbl_statistical[#This Row])*100</f>
        <v>0</v>
      </c>
      <c r="O11" s="168">
        <f>(COLUMNS(tbl_MetadataLog[[#This Row],[Respondent]:[Filename]] )- COUNTBLANK($C11:$I11))/COLUMNS(tbl_MetadataLog[[#This Row],[Respondent]:[Filename]])*100</f>
        <v>100</v>
      </c>
    </row>
    <row r="12" spans="1:16" ht="29" x14ac:dyDescent="0.35">
      <c r="A12" s="35">
        <f>MAIN!A12</f>
        <v>8</v>
      </c>
      <c r="B12" s="219" t="str">
        <f>MAIN!B12</f>
        <v>DANA Assessment</v>
      </c>
      <c r="C12" s="56"/>
      <c r="D12" s="56"/>
      <c r="E12" s="56"/>
      <c r="F12" s="66"/>
      <c r="G12" s="66"/>
      <c r="H12" s="66"/>
      <c r="I12" s="66"/>
      <c r="J12" s="172"/>
      <c r="K12" s="172" t="s">
        <v>1306</v>
      </c>
      <c r="L12" s="168">
        <f>(COLUMNS(tbl_Metadata_Main[[#This Row],[Title ]:[Unit of Analysis ]] )- COUNTBLANK(tbl_Metadata_Main[[#This Row],[Title ]:[Unit of Analysis ]] ))/COLUMNS(tbl_Metadata_Main[[#This Row],[Title ]:[Unit of Analysis ]] )*100</f>
        <v>9.8039215686274517</v>
      </c>
      <c r="M12" s="168">
        <f>(COLUMNS(tbl_Geographic[#This Row] )- COUNTBLANK(tbl_Geographic[#This Row]))/COLUMNS(tbl_Geographic[#This Row])*100</f>
        <v>0</v>
      </c>
      <c r="N12" s="168">
        <f>(COLUMNS(tbl_statistical[#This Row] )- COUNTBLANK(tbl_statistical[#This Row]))/COLUMNS(tbl_statistical[#This Row])*100</f>
        <v>0</v>
      </c>
      <c r="O12" s="168">
        <f>(COLUMNS(tbl_MetadataLog[[#This Row],[Respondent]:[Filename]] )- COUNTBLANK($C12:$I12))/COLUMNS(tbl_MetadataLog[[#This Row],[Respondent]:[Filename]])*100</f>
        <v>0</v>
      </c>
    </row>
    <row r="13" spans="1:16" ht="87" x14ac:dyDescent="0.35">
      <c r="A13" s="35">
        <f>MAIN!A13</f>
        <v>9</v>
      </c>
      <c r="B13" s="162" t="str">
        <f>MAIN!B13</f>
        <v>Hurricane Irma - After Action Report</v>
      </c>
      <c r="C13" s="56" t="s">
        <v>1459</v>
      </c>
      <c r="D13" s="56" t="s">
        <v>38</v>
      </c>
      <c r="E13" s="56" t="s">
        <v>905</v>
      </c>
      <c r="F13" s="66">
        <v>44285</v>
      </c>
      <c r="G13" s="66">
        <v>44285</v>
      </c>
      <c r="H13" s="66" t="s">
        <v>821</v>
      </c>
      <c r="I13" s="66" t="s">
        <v>1460</v>
      </c>
      <c r="J13" s="172" t="s">
        <v>1461</v>
      </c>
      <c r="K13" s="172" t="s">
        <v>1462</v>
      </c>
      <c r="L13" s="168">
        <f>(COLUMNS(tbl_Metadata_Main[[#This Row],[Title ]:[Unit of Analysis ]] )- COUNTBLANK(tbl_Metadata_Main[[#This Row],[Title ]:[Unit of Analysis ]] ))/COLUMNS(tbl_Metadata_Main[[#This Row],[Title ]:[Unit of Analysis ]] )*100</f>
        <v>78.431372549019613</v>
      </c>
      <c r="M13" s="168">
        <f>(COLUMNS(tbl_Geographic[#This Row] )- COUNTBLANK(tbl_Geographic[#This Row]))/COLUMNS(tbl_Geographic[#This Row])*100</f>
        <v>6.25</v>
      </c>
      <c r="N13" s="168">
        <f>(COLUMNS(tbl_statistical[#This Row] )- COUNTBLANK(tbl_statistical[#This Row]))/COLUMNS(tbl_statistical[#This Row])*100</f>
        <v>41.17647058823529</v>
      </c>
      <c r="O13" s="168">
        <f>(COLUMNS(tbl_MetadataLog[[#This Row],[Respondent]:[Filename]] )- COUNTBLANK($C13:$I13))/COLUMNS(tbl_MetadataLog[[#This Row],[Respondent]:[Filename]])*100</f>
        <v>100</v>
      </c>
    </row>
    <row r="14" spans="1:16" ht="29" x14ac:dyDescent="0.35">
      <c r="A14" s="35">
        <f>MAIN!A14</f>
        <v>10</v>
      </c>
      <c r="B14" s="219" t="str">
        <f>MAIN!B14</f>
        <v>Displaced Populations</v>
      </c>
      <c r="C14" s="56"/>
      <c r="D14" s="56"/>
      <c r="E14" s="56"/>
      <c r="F14" s="66"/>
      <c r="G14" s="66"/>
      <c r="H14" s="66"/>
      <c r="I14" s="66"/>
      <c r="J14" s="172"/>
      <c r="K14" s="172" t="s">
        <v>1320</v>
      </c>
      <c r="L14" s="168">
        <f>(COLUMNS(tbl_Metadata_Main[[#This Row],[Title ]:[Unit of Analysis ]] )- COUNTBLANK(tbl_Metadata_Main[[#This Row],[Title ]:[Unit of Analysis ]] ))/COLUMNS(tbl_Metadata_Main[[#This Row],[Title ]:[Unit of Analysis ]] )*100</f>
        <v>1.9607843137254901</v>
      </c>
      <c r="M14" s="168">
        <f>(COLUMNS(tbl_Geographic[#This Row] )- COUNTBLANK(tbl_Geographic[#This Row]))/COLUMNS(tbl_Geographic[#This Row])*100</f>
        <v>0</v>
      </c>
      <c r="N14" s="168">
        <f>(COLUMNS(tbl_statistical[#This Row] )- COUNTBLANK(tbl_statistical[#This Row]))/COLUMNS(tbl_statistical[#This Row])*100</f>
        <v>0</v>
      </c>
      <c r="O14" s="168">
        <f>(COLUMNS(tbl_MetadataLog[[#This Row],[Respondent]:[Filename]] )- COUNTBLANK($C14:$I14))/COLUMNS(tbl_MetadataLog[[#This Row],[Respondent]:[Filename]])*100</f>
        <v>0</v>
      </c>
    </row>
    <row r="15" spans="1:16" ht="72.5" x14ac:dyDescent="0.35">
      <c r="A15" s="35">
        <f>MAIN!A15</f>
        <v>11</v>
      </c>
      <c r="B15" s="190" t="str">
        <f>MAIN!B15</f>
        <v>Districts</v>
      </c>
      <c r="C15" s="56"/>
      <c r="D15" s="56"/>
      <c r="E15" s="56"/>
      <c r="F15" s="66"/>
      <c r="G15" s="66"/>
      <c r="H15" s="66"/>
      <c r="I15" s="66"/>
      <c r="J15" s="172" t="s">
        <v>1322</v>
      </c>
      <c r="K15" s="172" t="s">
        <v>1323</v>
      </c>
      <c r="L15" s="168">
        <f>(COLUMNS(tbl_Metadata_Main[[#This Row],[Title ]:[Unit of Analysis ]] )- COUNTBLANK(tbl_Metadata_Main[[#This Row],[Title ]:[Unit of Analysis ]] ))/COLUMNS(tbl_Metadata_Main[[#This Row],[Title ]:[Unit of Analysis ]] )*100</f>
        <v>60.784313725490193</v>
      </c>
      <c r="M15" s="168">
        <f>(COLUMNS(tbl_Geographic[#This Row] )- COUNTBLANK(tbl_Geographic[#This Row]))/COLUMNS(tbl_Geographic[#This Row])*100</f>
        <v>0</v>
      </c>
      <c r="N15" s="168">
        <f>(COLUMNS(tbl_statistical[#This Row] )- COUNTBLANK(tbl_statistical[#This Row]))/COLUMNS(tbl_statistical[#This Row])*100</f>
        <v>0</v>
      </c>
      <c r="O15" s="168">
        <f>(COLUMNS(tbl_MetadataLog[[#This Row],[Respondent]:[Filename]] )- COUNTBLANK($C15:$I15))/COLUMNS(tbl_MetadataLog[[#This Row],[Respondent]:[Filename]])*100</f>
        <v>0</v>
      </c>
    </row>
    <row r="16" spans="1:16" ht="29" x14ac:dyDescent="0.35">
      <c r="A16" s="35">
        <f>MAIN!A16</f>
        <v>12</v>
      </c>
      <c r="B16" s="190" t="str">
        <f>MAIN!B16</f>
        <v>DRR Spending</v>
      </c>
      <c r="C16" s="56"/>
      <c r="D16" s="56"/>
      <c r="E16" s="56"/>
      <c r="F16" s="66"/>
      <c r="G16" s="66"/>
      <c r="H16" s="66"/>
      <c r="I16" s="66"/>
      <c r="J16" s="172" t="s">
        <v>1324</v>
      </c>
      <c r="K16" s="172" t="s">
        <v>1325</v>
      </c>
      <c r="L16" s="168">
        <f>(COLUMNS(tbl_Metadata_Main[[#This Row],[Title ]:[Unit of Analysis ]] )- COUNTBLANK(tbl_Metadata_Main[[#This Row],[Title ]:[Unit of Analysis ]] ))/COLUMNS(tbl_Metadata_Main[[#This Row],[Title ]:[Unit of Analysis ]] )*100</f>
        <v>3.9215686274509802</v>
      </c>
      <c r="M16" s="168">
        <f>(COLUMNS(tbl_Geographic[#This Row] )- COUNTBLANK(tbl_Geographic[#This Row]))/COLUMNS(tbl_Geographic[#This Row])*100</f>
        <v>0</v>
      </c>
      <c r="N16" s="168">
        <f>(COLUMNS(tbl_statistical[#This Row] )- COUNTBLANK(tbl_statistical[#This Row]))/COLUMNS(tbl_statistical[#This Row])*100</f>
        <v>0</v>
      </c>
      <c r="O16" s="168">
        <f>(COLUMNS(tbl_MetadataLog[[#This Row],[Respondent]:[Filename]] )- COUNTBLANK($C16:$I16))/COLUMNS(tbl_MetadataLog[[#This Row],[Respondent]:[Filename]])*100</f>
        <v>0</v>
      </c>
    </row>
    <row r="17" spans="1:16" ht="58" x14ac:dyDescent="0.35">
      <c r="A17" s="35">
        <f>MAIN!A17</f>
        <v>13</v>
      </c>
      <c r="B17" s="162" t="str">
        <f>MAIN!B17</f>
        <v>Ecosystems Baseline</v>
      </c>
      <c r="C17" s="56"/>
      <c r="D17" s="56"/>
      <c r="E17" s="56"/>
      <c r="F17" s="66"/>
      <c r="G17" s="66"/>
      <c r="H17" s="66"/>
      <c r="I17" s="66"/>
      <c r="J17" s="172" t="s">
        <v>1326</v>
      </c>
      <c r="K17" s="172" t="s">
        <v>1377</v>
      </c>
      <c r="L17" s="168">
        <f>(COLUMNS(tbl_Metadata_Main[[#This Row],[Title ]:[Unit of Analysis ]] )- COUNTBLANK(tbl_Metadata_Main[[#This Row],[Title ]:[Unit of Analysis ]] ))/COLUMNS(tbl_Metadata_Main[[#This Row],[Title ]:[Unit of Analysis ]] )*100</f>
        <v>1.9607843137254901</v>
      </c>
      <c r="M17" s="168">
        <f>(COLUMNS(tbl_Geographic[#This Row] )- COUNTBLANK(tbl_Geographic[#This Row]))/COLUMNS(tbl_Geographic[#This Row])*100</f>
        <v>0</v>
      </c>
      <c r="N17" s="168">
        <f>(COLUMNS(tbl_statistical[#This Row] )- COUNTBLANK(tbl_statistical[#This Row]))/COLUMNS(tbl_statistical[#This Row])*100</f>
        <v>0</v>
      </c>
      <c r="O17" s="168">
        <f>(COLUMNS(tbl_MetadataLog[[#This Row],[Respondent]:[Filename]] )- COUNTBLANK($C17:$I17))/COLUMNS(tbl_MetadataLog[[#This Row],[Respondent]:[Filename]])*100</f>
        <v>0</v>
      </c>
    </row>
    <row r="18" spans="1:16" ht="43.5" x14ac:dyDescent="0.35">
      <c r="A18" s="35">
        <f>MAIN!A18</f>
        <v>14</v>
      </c>
      <c r="B18" s="162" t="str">
        <f>MAIN!B18</f>
        <v>Education Establishments</v>
      </c>
      <c r="C18" s="56"/>
      <c r="D18" s="56"/>
      <c r="E18" s="56"/>
      <c r="F18" s="66"/>
      <c r="G18" s="66"/>
      <c r="H18" s="66"/>
      <c r="I18" s="66"/>
      <c r="J18" s="172" t="s">
        <v>1008</v>
      </c>
      <c r="K18" s="172"/>
      <c r="L18" s="168">
        <f>(COLUMNS(tbl_Metadata_Main[[#This Row],[Title ]:[Unit of Analysis ]] )- COUNTBLANK(tbl_Metadata_Main[[#This Row],[Title ]:[Unit of Analysis ]] ))/COLUMNS(tbl_Metadata_Main[[#This Row],[Title ]:[Unit of Analysis ]] )*100</f>
        <v>1.9607843137254901</v>
      </c>
      <c r="M18" s="168">
        <f>(COLUMNS(tbl_Geographic[#This Row] )- COUNTBLANK(tbl_Geographic[#This Row]))/COLUMNS(tbl_Geographic[#This Row])*100</f>
        <v>0</v>
      </c>
      <c r="N18" s="168">
        <f>(COLUMNS(tbl_statistical[#This Row] )- COUNTBLANK(tbl_statistical[#This Row]))/COLUMNS(tbl_statistical[#This Row])*100</f>
        <v>0</v>
      </c>
      <c r="O18" s="168">
        <f>(COLUMNS(tbl_MetadataLog[[#This Row],[Respondent]:[Filename]] )- COUNTBLANK($C18:$I18))/COLUMNS(tbl_MetadataLog[[#This Row],[Respondent]:[Filename]])*100</f>
        <v>0</v>
      </c>
    </row>
    <row r="19" spans="1:16" x14ac:dyDescent="0.35">
      <c r="A19" s="35">
        <f>MAIN!A19</f>
        <v>15</v>
      </c>
      <c r="B19" s="190" t="str">
        <f>MAIN!B19</f>
        <v>Electricity HV Wires</v>
      </c>
      <c r="C19" s="56"/>
      <c r="D19" s="56"/>
      <c r="E19" s="56"/>
      <c r="F19" s="66"/>
      <c r="G19" s="66"/>
      <c r="H19" s="66"/>
      <c r="I19" s="66"/>
      <c r="J19" s="172"/>
      <c r="K19" s="172"/>
      <c r="L19" s="168">
        <f>(COLUMNS(tbl_Metadata_Main[[#This Row],[Title ]:[Unit of Analysis ]] )- COUNTBLANK(tbl_Metadata_Main[[#This Row],[Title ]:[Unit of Analysis ]] ))/COLUMNS(tbl_Metadata_Main[[#This Row],[Title ]:[Unit of Analysis ]] )*100</f>
        <v>1.9607843137254901</v>
      </c>
      <c r="M19" s="168">
        <f>(COLUMNS(tbl_Geographic[#This Row] )- COUNTBLANK(tbl_Geographic[#This Row]))/COLUMNS(tbl_Geographic[#This Row])*100</f>
        <v>0</v>
      </c>
      <c r="N19" s="168">
        <f>(COLUMNS(tbl_statistical[#This Row] )- COUNTBLANK(tbl_statistical[#This Row]))/COLUMNS(tbl_statistical[#This Row])*100</f>
        <v>0</v>
      </c>
      <c r="O19" s="168">
        <f>(COLUMNS(tbl_MetadataLog[[#This Row],[Respondent]:[Filename]] )- COUNTBLANK($C19:$I19))/COLUMNS(tbl_MetadataLog[[#This Row],[Respondent]:[Filename]])*100</f>
        <v>0</v>
      </c>
    </row>
    <row r="20" spans="1:16" x14ac:dyDescent="0.35">
      <c r="A20" s="35">
        <f>MAIN!A20</f>
        <v>16</v>
      </c>
      <c r="B20" s="190" t="str">
        <f>MAIN!B20</f>
        <v>Electricity LV Wires</v>
      </c>
      <c r="C20" s="56"/>
      <c r="D20" s="56"/>
      <c r="E20" s="56"/>
      <c r="F20" s="66"/>
      <c r="G20" s="66"/>
      <c r="H20" s="66"/>
      <c r="I20" s="66"/>
      <c r="J20" s="172"/>
      <c r="K20" s="172"/>
      <c r="L20" s="168">
        <f>(COLUMNS(tbl_Metadata_Main[[#This Row],[Title ]:[Unit of Analysis ]] )- COUNTBLANK(tbl_Metadata_Main[[#This Row],[Title ]:[Unit of Analysis ]] ))/COLUMNS(tbl_Metadata_Main[[#This Row],[Title ]:[Unit of Analysis ]] )*100</f>
        <v>1.9607843137254901</v>
      </c>
      <c r="M20" s="168">
        <f>(COLUMNS(tbl_Geographic[#This Row] )- COUNTBLANK(tbl_Geographic[#This Row]))/COLUMNS(tbl_Geographic[#This Row])*100</f>
        <v>0</v>
      </c>
      <c r="N20" s="168">
        <f>(COLUMNS(tbl_statistical[#This Row] )- COUNTBLANK(tbl_statistical[#This Row]))/COLUMNS(tbl_statistical[#This Row])*100</f>
        <v>0</v>
      </c>
      <c r="O20" s="168">
        <f>(COLUMNS(tbl_MetadataLog[[#This Row],[Respondent]:[Filename]] )- COUNTBLANK($C20:$I20))/COLUMNS(tbl_MetadataLog[[#This Row],[Respondent]:[Filename]])*100</f>
        <v>0</v>
      </c>
    </row>
    <row r="21" spans="1:16" ht="43.5" x14ac:dyDescent="0.35">
      <c r="A21" s="35">
        <f>MAIN!A21</f>
        <v>17</v>
      </c>
      <c r="B21" s="189" t="str">
        <f>MAIN!B21</f>
        <v>Electricity Poles</v>
      </c>
      <c r="C21" s="56" t="s">
        <v>904</v>
      </c>
      <c r="D21" s="56" t="s">
        <v>45</v>
      </c>
      <c r="E21" s="56" t="s">
        <v>905</v>
      </c>
      <c r="F21" s="66">
        <v>44271</v>
      </c>
      <c r="G21" s="66">
        <v>44271</v>
      </c>
      <c r="H21" s="66">
        <v>44271</v>
      </c>
      <c r="I21" s="66" t="s">
        <v>1261</v>
      </c>
      <c r="J21" s="172" t="s">
        <v>1296</v>
      </c>
      <c r="K21" s="172" t="s">
        <v>1250</v>
      </c>
      <c r="L21" s="168">
        <f>(COLUMNS(tbl_Metadata_Main[[#This Row],[Title ]:[Unit of Analysis ]] )- COUNTBLANK(tbl_Metadata_Main[[#This Row],[Title ]:[Unit of Analysis ]] ))/COLUMNS(tbl_Metadata_Main[[#This Row],[Title ]:[Unit of Analysis ]] )*100</f>
        <v>58.82352941176471</v>
      </c>
      <c r="M21" s="168">
        <f>(COLUMNS(tbl_Geographic[#This Row] )- COUNTBLANK(tbl_Geographic[#This Row]))/COLUMNS(tbl_Geographic[#This Row])*100</f>
        <v>93.75</v>
      </c>
      <c r="N21" s="168">
        <f>(COLUMNS(tbl_statistical[#This Row] )- COUNTBLANK(tbl_statistical[#This Row]))/COLUMNS(tbl_statistical[#This Row])*100</f>
        <v>41.17647058823529</v>
      </c>
      <c r="O21" s="168">
        <f>(COLUMNS(tbl_MetadataLog[[#This Row],[Respondent]:[Filename]] )- COUNTBLANK($C21:$I21))/COLUMNS(tbl_MetadataLog[[#This Row],[Respondent]:[Filename]])*100</f>
        <v>100</v>
      </c>
    </row>
    <row r="22" spans="1:16" x14ac:dyDescent="0.35">
      <c r="A22" s="35">
        <f>MAIN!A22</f>
        <v>18</v>
      </c>
      <c r="B22" s="190" t="str">
        <f>MAIN!B22</f>
        <v>Electricity Power Generators</v>
      </c>
      <c r="C22" s="56"/>
      <c r="D22" s="56"/>
      <c r="E22" s="56"/>
      <c r="F22" s="66"/>
      <c r="G22" s="66"/>
      <c r="H22" s="66"/>
      <c r="I22" s="66"/>
      <c r="J22" s="172"/>
      <c r="K22" s="172"/>
      <c r="L22" s="168">
        <f>(COLUMNS(tbl_Metadata_Main[[#This Row],[Title ]:[Unit of Analysis ]] )- COUNTBLANK(tbl_Metadata_Main[[#This Row],[Title ]:[Unit of Analysis ]] ))/COLUMNS(tbl_Metadata_Main[[#This Row],[Title ]:[Unit of Analysis ]] )*100</f>
        <v>1.9607843137254901</v>
      </c>
      <c r="M22" s="168">
        <f>(COLUMNS(tbl_Geographic[#This Row] )- COUNTBLANK(tbl_Geographic[#This Row]))/COLUMNS(tbl_Geographic[#This Row])*100</f>
        <v>0</v>
      </c>
      <c r="N22" s="168">
        <f>(COLUMNS(tbl_statistical[#This Row] )- COUNTBLANK(tbl_statistical[#This Row]))/COLUMNS(tbl_statistical[#This Row])*100</f>
        <v>0</v>
      </c>
      <c r="O22" s="168">
        <f>(COLUMNS(tbl_MetadataLog[[#This Row],[Respondent]:[Filename]] )- COUNTBLANK($C22:$I22))/COLUMNS(tbl_MetadataLog[[#This Row],[Respondent]:[Filename]])*100</f>
        <v>0</v>
      </c>
    </row>
    <row r="23" spans="1:16" ht="43.5" x14ac:dyDescent="0.35">
      <c r="A23" s="35">
        <f>MAIN!A23</f>
        <v>19</v>
      </c>
      <c r="B23" s="162" t="str">
        <f>MAIN!B23</f>
        <v>Contours</v>
      </c>
      <c r="C23" s="56" t="s">
        <v>904</v>
      </c>
      <c r="D23" s="56" t="s">
        <v>45</v>
      </c>
      <c r="E23" s="56" t="s">
        <v>905</v>
      </c>
      <c r="F23" s="66">
        <v>44272</v>
      </c>
      <c r="G23" s="66">
        <v>44272</v>
      </c>
      <c r="H23" s="66">
        <v>44272</v>
      </c>
      <c r="I23" s="66" t="s">
        <v>1327</v>
      </c>
      <c r="J23" s="172" t="s">
        <v>1296</v>
      </c>
      <c r="K23" s="172" t="s">
        <v>1370</v>
      </c>
      <c r="L23" s="168">
        <f>(COLUMNS(tbl_Metadata_Main[[#This Row],[Title ]:[Unit of Analysis ]] )- COUNTBLANK(tbl_Metadata_Main[[#This Row],[Title ]:[Unit of Analysis ]] ))/COLUMNS(tbl_Metadata_Main[[#This Row],[Title ]:[Unit of Analysis ]] )*100</f>
        <v>80.392156862745097</v>
      </c>
      <c r="M23" s="168">
        <f>(COLUMNS(tbl_Geographic[#This Row] )- COUNTBLANK(tbl_Geographic[#This Row]))/COLUMNS(tbl_Geographic[#This Row])*100</f>
        <v>56.25</v>
      </c>
      <c r="N23" s="168">
        <f>(COLUMNS(tbl_statistical[#This Row] )- COUNTBLANK(tbl_statistical[#This Row]))/COLUMNS(tbl_statistical[#This Row])*100</f>
        <v>0</v>
      </c>
      <c r="O23" s="168">
        <f>(COLUMNS(tbl_MetadataLog[[#This Row],[Respondent]:[Filename]] )- COUNTBLANK($C23:$I23))/COLUMNS(tbl_MetadataLog[[#This Row],[Respondent]:[Filename]])*100</f>
        <v>100</v>
      </c>
    </row>
    <row r="24" spans="1:16" ht="72.5" x14ac:dyDescent="0.35">
      <c r="A24" s="35">
        <f>MAIN!A24</f>
        <v>20</v>
      </c>
      <c r="B24" s="162" t="str">
        <f>MAIN!B24</f>
        <v>Labour Statistics</v>
      </c>
      <c r="C24" s="56" t="s">
        <v>1098</v>
      </c>
      <c r="D24" s="56" t="s">
        <v>1758</v>
      </c>
      <c r="E24" s="56" t="s">
        <v>905</v>
      </c>
      <c r="F24" s="66">
        <v>44271</v>
      </c>
      <c r="G24" s="66">
        <v>44271</v>
      </c>
      <c r="H24" s="66">
        <v>44636</v>
      </c>
      <c r="I24" s="66" t="s">
        <v>1248</v>
      </c>
      <c r="J24" s="172" t="s">
        <v>1151</v>
      </c>
      <c r="K24" s="172"/>
      <c r="L24" s="168">
        <f>(COLUMNS(tbl_Metadata_Main[[#This Row],[Title ]:[Unit of Analysis ]] )- COUNTBLANK(tbl_Metadata_Main[[#This Row],[Title ]:[Unit of Analysis ]] ))/COLUMNS(tbl_Metadata_Main[[#This Row],[Title ]:[Unit of Analysis ]] )*100</f>
        <v>11.76470588235294</v>
      </c>
      <c r="M24" s="168">
        <f>(COLUMNS(tbl_Geographic[#This Row] )- COUNTBLANK(tbl_Geographic[#This Row]))/COLUMNS(tbl_Geographic[#This Row])*100</f>
        <v>56.25</v>
      </c>
      <c r="N24" s="168">
        <f>(COLUMNS(tbl_statistical[#This Row] )- COUNTBLANK(tbl_statistical[#This Row]))/COLUMNS(tbl_statistical[#This Row])*100</f>
        <v>5.8823529411764701</v>
      </c>
      <c r="O24" s="168">
        <f>(COLUMNS(tbl_MetadataLog[[#This Row],[Respondent]:[Filename]] )- COUNTBLANK($C24:$I24))/COLUMNS(tbl_MetadataLog[[#This Row],[Respondent]:[Filename]])*100</f>
        <v>100</v>
      </c>
    </row>
    <row r="25" spans="1:16" ht="43.5" x14ac:dyDescent="0.35">
      <c r="A25" s="35">
        <f>MAIN!A25</f>
        <v>21</v>
      </c>
      <c r="B25" s="189" t="str">
        <f>MAIN!B25</f>
        <v>Enumeration Districts 2000</v>
      </c>
      <c r="C25" s="56" t="s">
        <v>904</v>
      </c>
      <c r="D25" s="56" t="s">
        <v>45</v>
      </c>
      <c r="E25" s="56" t="s">
        <v>905</v>
      </c>
      <c r="F25" s="66">
        <v>44271</v>
      </c>
      <c r="G25" s="66">
        <v>44271</v>
      </c>
      <c r="H25" s="66">
        <v>44271</v>
      </c>
      <c r="I25" s="66" t="s">
        <v>1269</v>
      </c>
      <c r="J25" s="172" t="s">
        <v>1296</v>
      </c>
      <c r="K25" s="172"/>
      <c r="L25" s="168">
        <f>(COLUMNS(tbl_Metadata_Main[[#This Row],[Title ]:[Unit of Analysis ]] )- COUNTBLANK(tbl_Metadata_Main[[#This Row],[Title ]:[Unit of Analysis ]] ))/COLUMNS(tbl_Metadata_Main[[#This Row],[Title ]:[Unit of Analysis ]] )*100</f>
        <v>62.745098039215684</v>
      </c>
      <c r="M25" s="168">
        <f>(COLUMNS(tbl_Geographic[#This Row] )- COUNTBLANK(tbl_Geographic[#This Row]))/COLUMNS(tbl_Geographic[#This Row])*100</f>
        <v>93.75</v>
      </c>
      <c r="N25" s="168">
        <f>(COLUMNS(tbl_statistical[#This Row] )- COUNTBLANK(tbl_statistical[#This Row]))/COLUMNS(tbl_statistical[#This Row])*100</f>
        <v>41.17647058823529</v>
      </c>
      <c r="O25" s="168">
        <f>(COLUMNS(tbl_MetadataLog[[#This Row],[Respondent]:[Filename]] )- COUNTBLANK($C25:$I25))/COLUMNS(tbl_MetadataLog[[#This Row],[Respondent]:[Filename]])*100</f>
        <v>100</v>
      </c>
    </row>
    <row r="26" spans="1:16" x14ac:dyDescent="0.35">
      <c r="A26" s="35">
        <f>MAIN!A26</f>
        <v>0</v>
      </c>
      <c r="B26" s="125" t="str">
        <f>MAIN!B26</f>
        <v>Enumeration Districts 2011</v>
      </c>
      <c r="C26" s="56" t="s">
        <v>904</v>
      </c>
      <c r="D26" s="56" t="s">
        <v>45</v>
      </c>
      <c r="E26" s="56" t="s">
        <v>905</v>
      </c>
      <c r="F26" s="66">
        <v>44305</v>
      </c>
      <c r="G26" s="66">
        <v>44305</v>
      </c>
      <c r="H26" s="66">
        <v>45035</v>
      </c>
      <c r="I26" s="66" t="s">
        <v>1781</v>
      </c>
      <c r="J26" s="172"/>
      <c r="K26" s="172"/>
      <c r="L26" s="168">
        <f>(COLUMNS(tbl_Metadata_Main[[#This Row],[Title ]:[Unit of Analysis ]] )- COUNTBLANK(tbl_Metadata_Main[[#This Row],[Title ]:[Unit of Analysis ]] ))/COLUMNS(tbl_Metadata_Main[[#This Row],[Title ]:[Unit of Analysis ]] )*100</f>
        <v>80.392156862745097</v>
      </c>
      <c r="M26" s="168">
        <f>(COLUMNS(tbl_Geographic[#This Row] )- COUNTBLANK(tbl_Geographic[#This Row]))/COLUMNS(tbl_Geographic[#This Row])*100</f>
        <v>93.75</v>
      </c>
      <c r="N26" s="168">
        <f>(COLUMNS(tbl_statistical[#This Row] )- COUNTBLANK(tbl_statistical[#This Row]))/COLUMNS(tbl_statistical[#This Row])*100</f>
        <v>52.941176470588239</v>
      </c>
      <c r="O26" s="168">
        <f>(COLUMNS(tbl_MetadataLog[[#This Row],[Respondent]:[Filename]] )- COUNTBLANK($C26:$I26))/COLUMNS(tbl_MetadataLog[[#This Row],[Respondent]:[Filename]])*100</f>
        <v>100</v>
      </c>
      <c r="P26" s="240"/>
    </row>
    <row r="27" spans="1:16" ht="58" x14ac:dyDescent="0.35">
      <c r="A27" s="35">
        <f>MAIN!A27</f>
        <v>22</v>
      </c>
      <c r="B27" s="162" t="str">
        <f>MAIN!B27</f>
        <v>Environmental Assessment</v>
      </c>
      <c r="C27" s="56"/>
      <c r="D27" s="56"/>
      <c r="E27" s="56"/>
      <c r="F27" s="66"/>
      <c r="G27" s="66"/>
      <c r="H27" s="66"/>
      <c r="I27" s="66"/>
      <c r="J27" s="172" t="s">
        <v>1371</v>
      </c>
      <c r="K27" s="172"/>
      <c r="L27" s="168">
        <f>(COLUMNS(tbl_Metadata_Main[[#This Row],[Title ]:[Unit of Analysis ]] )- COUNTBLANK(tbl_Metadata_Main[[#This Row],[Title ]:[Unit of Analysis ]] ))/COLUMNS(tbl_Metadata_Main[[#This Row],[Title ]:[Unit of Analysis ]] )*100</f>
        <v>5.8823529411764701</v>
      </c>
      <c r="M27" s="168">
        <f>(COLUMNS(tbl_Geographic[#This Row] )- COUNTBLANK(tbl_Geographic[#This Row]))/COLUMNS(tbl_Geographic[#This Row])*100</f>
        <v>0</v>
      </c>
      <c r="N27" s="168">
        <f>(COLUMNS(tbl_statistical[#This Row] )- COUNTBLANK(tbl_statistical[#This Row]))/COLUMNS(tbl_statistical[#This Row])*100</f>
        <v>0</v>
      </c>
      <c r="O27" s="168">
        <f>(COLUMNS(tbl_MetadataLog[[#This Row],[Respondent]:[Filename]] )- COUNTBLANK($C27:$I27))/COLUMNS(tbl_MetadataLog[[#This Row],[Respondent]:[Filename]])*100</f>
        <v>0</v>
      </c>
    </row>
    <row r="28" spans="1:16" x14ac:dyDescent="0.35">
      <c r="A28" s="35">
        <f>MAIN!A28</f>
        <v>23</v>
      </c>
      <c r="B28" s="125">
        <f>MAIN!B28</f>
        <v>0</v>
      </c>
      <c r="C28" s="56"/>
      <c r="D28" s="56"/>
      <c r="E28" s="56"/>
      <c r="F28" s="66"/>
      <c r="G28" s="66"/>
      <c r="H28" s="66"/>
      <c r="I28" s="66"/>
      <c r="J28" s="172"/>
      <c r="K28" s="172"/>
      <c r="L28" s="168">
        <f>(COLUMNS(tbl_Metadata_Main[[#This Row],[Title ]:[Unit of Analysis ]] )- COUNTBLANK(tbl_Metadata_Main[[#This Row],[Title ]:[Unit of Analysis ]] ))/COLUMNS(tbl_Metadata_Main[[#This Row],[Title ]:[Unit of Analysis ]] )*100</f>
        <v>0</v>
      </c>
      <c r="M28" s="168">
        <f>(COLUMNS(tbl_Geographic[#This Row] )- COUNTBLANK(tbl_Geographic[#This Row]))/COLUMNS(tbl_Geographic[#This Row])*100</f>
        <v>0</v>
      </c>
      <c r="N28" s="168">
        <f>(COLUMNS(tbl_statistical[#This Row] )- COUNTBLANK(tbl_statistical[#This Row]))/COLUMNS(tbl_statistical[#This Row])*100</f>
        <v>0</v>
      </c>
      <c r="O28" s="168">
        <f>(COLUMNS(tbl_MetadataLog[[#This Row],[Respondent]:[Filename]] )- COUNTBLANK($C28:$I28))/COLUMNS(tbl_MetadataLog[[#This Row],[Respondent]:[Filename]])*100</f>
        <v>0</v>
      </c>
    </row>
    <row r="29" spans="1:16" x14ac:dyDescent="0.35">
      <c r="A29" s="35">
        <f>MAIN!A29</f>
        <v>24</v>
      </c>
      <c r="B29" s="190" t="str">
        <f>MAIN!B29</f>
        <v>Ferry Docks/Jetties</v>
      </c>
      <c r="C29" s="56"/>
      <c r="D29" s="56"/>
      <c r="E29" s="56"/>
      <c r="F29" s="66"/>
      <c r="G29" s="66"/>
      <c r="H29" s="66"/>
      <c r="I29" s="66"/>
      <c r="J29" s="172"/>
      <c r="K29" s="172"/>
      <c r="L29" s="168">
        <f>(COLUMNS(tbl_Metadata_Main[[#This Row],[Title ]:[Unit of Analysis ]] )- COUNTBLANK(tbl_Metadata_Main[[#This Row],[Title ]:[Unit of Analysis ]] ))/COLUMNS(tbl_Metadata_Main[[#This Row],[Title ]:[Unit of Analysis ]] )*100</f>
        <v>1.9607843137254901</v>
      </c>
      <c r="M29" s="168">
        <f>(COLUMNS(tbl_Geographic[#This Row] )- COUNTBLANK(tbl_Geographic[#This Row]))/COLUMNS(tbl_Geographic[#This Row])*100</f>
        <v>0</v>
      </c>
      <c r="N29" s="168">
        <f>(COLUMNS(tbl_statistical[#This Row] )- COUNTBLANK(tbl_statistical[#This Row]))/COLUMNS(tbl_statistical[#This Row])*100</f>
        <v>70.588235294117652</v>
      </c>
      <c r="O29" s="168">
        <f>(COLUMNS(tbl_MetadataLog[[#This Row],[Respondent]:[Filename]] )- COUNTBLANK($C29:$I29))/COLUMNS(tbl_MetadataLog[[#This Row],[Respondent]:[Filename]])*100</f>
        <v>0</v>
      </c>
    </row>
    <row r="30" spans="1:16" ht="101.5" x14ac:dyDescent="0.35">
      <c r="A30" s="35">
        <f>MAIN!A30</f>
        <v>25</v>
      </c>
      <c r="B30" s="163" t="str">
        <f>MAIN!B30</f>
        <v>Fish Catch Baseline</v>
      </c>
      <c r="C30" s="56" t="s">
        <v>1098</v>
      </c>
      <c r="D30" s="56" t="s">
        <v>1758</v>
      </c>
      <c r="E30" s="56" t="s">
        <v>905</v>
      </c>
      <c r="F30" s="66">
        <v>44270</v>
      </c>
      <c r="G30" s="66">
        <v>44270</v>
      </c>
      <c r="H30" s="66">
        <v>44635</v>
      </c>
      <c r="I30" s="66" t="s">
        <v>1130</v>
      </c>
      <c r="J30" s="172" t="s">
        <v>1131</v>
      </c>
      <c r="K30" s="172"/>
      <c r="L30" s="168">
        <f>(COLUMNS(tbl_Metadata_Main[[#This Row],[Title ]:[Unit of Analysis ]] )- COUNTBLANK(tbl_Metadata_Main[[#This Row],[Title ]:[Unit of Analysis ]] ))/COLUMNS(tbl_Metadata_Main[[#This Row],[Title ]:[Unit of Analysis ]] )*100</f>
        <v>72.549019607843135</v>
      </c>
      <c r="M30" s="168">
        <f>(COLUMNS(tbl_Geographic[#This Row] )- COUNTBLANK(tbl_Geographic[#This Row]))/COLUMNS(tbl_Geographic[#This Row])*100</f>
        <v>0</v>
      </c>
      <c r="N30" s="168">
        <f>(COLUMNS(tbl_statistical[#This Row] )- COUNTBLANK(tbl_statistical[#This Row]))/COLUMNS(tbl_statistical[#This Row])*100</f>
        <v>0</v>
      </c>
      <c r="O30" s="168">
        <f>(COLUMNS(tbl_MetadataLog[[#This Row],[Respondent]:[Filename]] )- COUNTBLANK($C30:$I30))/COLUMNS(tbl_MetadataLog[[#This Row],[Respondent]:[Filename]])*100</f>
        <v>100</v>
      </c>
    </row>
    <row r="31" spans="1:16" ht="101.5" x14ac:dyDescent="0.35">
      <c r="A31" s="35">
        <f>MAIN!A31</f>
        <v>26</v>
      </c>
      <c r="B31" s="190" t="str">
        <f>MAIN!B31</f>
        <v>Fish Stock Baseline</v>
      </c>
      <c r="C31" s="56"/>
      <c r="D31" s="56"/>
      <c r="E31" s="56"/>
      <c r="F31" s="66"/>
      <c r="G31" s="66"/>
      <c r="H31" s="66"/>
      <c r="I31" s="66"/>
      <c r="J31" s="172" t="s">
        <v>1375</v>
      </c>
      <c r="K31" s="172" t="s">
        <v>1376</v>
      </c>
      <c r="L31" s="168">
        <f>(COLUMNS(tbl_Metadata_Main[[#This Row],[Title ]:[Unit of Analysis ]] )- COUNTBLANK(tbl_Metadata_Main[[#This Row],[Title ]:[Unit of Analysis ]] ))/COLUMNS(tbl_Metadata_Main[[#This Row],[Title ]:[Unit of Analysis ]] )*100</f>
        <v>3.9215686274509802</v>
      </c>
      <c r="M31" s="168">
        <f>(COLUMNS(tbl_Geographic[#This Row] )- COUNTBLANK(tbl_Geographic[#This Row]))/COLUMNS(tbl_Geographic[#This Row])*100</f>
        <v>0</v>
      </c>
      <c r="N31" s="168">
        <f>(COLUMNS(tbl_statistical[#This Row] )- COUNTBLANK(tbl_statistical[#This Row]))/COLUMNS(tbl_statistical[#This Row])*100</f>
        <v>0</v>
      </c>
      <c r="O31" s="168">
        <f>(COLUMNS(tbl_MetadataLog[[#This Row],[Respondent]:[Filename]] )- COUNTBLANK($C31:$I31))/COLUMNS(tbl_MetadataLog[[#This Row],[Respondent]:[Filename]])*100</f>
        <v>0</v>
      </c>
    </row>
    <row r="32" spans="1:16" ht="29" x14ac:dyDescent="0.35">
      <c r="A32" s="35">
        <f>MAIN!A32</f>
        <v>27</v>
      </c>
      <c r="B32" s="162" t="str">
        <f>MAIN!B32</f>
        <v>Flood risk</v>
      </c>
      <c r="C32" s="56" t="s">
        <v>51</v>
      </c>
      <c r="D32" s="56"/>
      <c r="E32" s="56"/>
      <c r="F32" s="66"/>
      <c r="G32" s="66"/>
      <c r="H32" s="66"/>
      <c r="I32" s="66"/>
      <c r="J32" s="172"/>
      <c r="K32" s="172" t="s">
        <v>1377</v>
      </c>
      <c r="L32" s="168">
        <f>(COLUMNS(tbl_Metadata_Main[[#This Row],[Title ]:[Unit of Analysis ]] )- COUNTBLANK(tbl_Metadata_Main[[#This Row],[Title ]:[Unit of Analysis ]] ))/COLUMNS(tbl_Metadata_Main[[#This Row],[Title ]:[Unit of Analysis ]] )*100</f>
        <v>3.9215686274509802</v>
      </c>
      <c r="M32" s="168">
        <f>(COLUMNS(tbl_Geographic[#This Row] )- COUNTBLANK(tbl_Geographic[#This Row]))/COLUMNS(tbl_Geographic[#This Row])*100</f>
        <v>0</v>
      </c>
      <c r="N32" s="168">
        <f>(COLUMNS(tbl_statistical[#This Row] )- COUNTBLANK(tbl_statistical[#This Row]))/COLUMNS(tbl_statistical[#This Row])*100</f>
        <v>0</v>
      </c>
      <c r="O32" s="168">
        <f>(COLUMNS(tbl_MetadataLog[[#This Row],[Respondent]:[Filename]] )- COUNTBLANK($C32:$I32))/COLUMNS(tbl_MetadataLog[[#This Row],[Respondent]:[Filename]])*100</f>
        <v>14.285714285714285</v>
      </c>
    </row>
    <row r="33" spans="1:15" ht="43.5" x14ac:dyDescent="0.35">
      <c r="A33" s="35">
        <f>MAIN!A33</f>
        <v>28</v>
      </c>
      <c r="B33" s="162" t="str">
        <f>MAIN!B33</f>
        <v>General Features</v>
      </c>
      <c r="C33" s="56"/>
      <c r="D33" s="56"/>
      <c r="E33" s="56"/>
      <c r="F33" s="66"/>
      <c r="G33" s="66"/>
      <c r="H33" s="66"/>
      <c r="I33" s="66"/>
      <c r="J33" s="172" t="s">
        <v>1008</v>
      </c>
      <c r="K33" s="172"/>
      <c r="L33" s="168">
        <f>(COLUMNS(tbl_Metadata_Main[[#This Row],[Title ]:[Unit of Analysis ]] )- COUNTBLANK(tbl_Metadata_Main[[#This Row],[Title ]:[Unit of Analysis ]] ))/COLUMNS(tbl_Metadata_Main[[#This Row],[Title ]:[Unit of Analysis ]] )*100</f>
        <v>5.8823529411764701</v>
      </c>
      <c r="M33" s="168">
        <f>(COLUMNS(tbl_Geographic[#This Row] )- COUNTBLANK(tbl_Geographic[#This Row]))/COLUMNS(tbl_Geographic[#This Row])*100</f>
        <v>0</v>
      </c>
      <c r="N33" s="168">
        <f>(COLUMNS(tbl_statistical[#This Row] )- COUNTBLANK(tbl_statistical[#This Row]))/COLUMNS(tbl_statistical[#This Row])*100</f>
        <v>5.8823529411764701</v>
      </c>
      <c r="O33" s="168">
        <f>(COLUMNS(tbl_MetadataLog[[#This Row],[Respondent]:[Filename]] )- COUNTBLANK($C33:$I33))/COLUMNS(tbl_MetadataLog[[#This Row],[Respondent]:[Filename]])*100</f>
        <v>0</v>
      </c>
    </row>
    <row r="34" spans="1:15" x14ac:dyDescent="0.35">
      <c r="A34" s="35">
        <f>MAIN!A34</f>
        <v>29</v>
      </c>
      <c r="B34" s="163" t="str">
        <f>MAIN!B34</f>
        <v>Gross Domestic Product</v>
      </c>
      <c r="C34" s="56"/>
      <c r="D34" s="56"/>
      <c r="E34" s="56"/>
      <c r="F34" s="66"/>
      <c r="G34" s="66"/>
      <c r="H34" s="66"/>
      <c r="I34" s="66"/>
      <c r="J34" s="172"/>
      <c r="K34" s="172" t="s">
        <v>1378</v>
      </c>
      <c r="L34" s="168">
        <f>(COLUMNS(tbl_Metadata_Main[[#This Row],[Title ]:[Unit of Analysis ]] )- COUNTBLANK(tbl_Metadata_Main[[#This Row],[Title ]:[Unit of Analysis ]] ))/COLUMNS(tbl_Metadata_Main[[#This Row],[Title ]:[Unit of Analysis ]] )*100</f>
        <v>3.9215686274509802</v>
      </c>
      <c r="M34" s="168">
        <f>(COLUMNS(tbl_Geographic[#This Row] )- COUNTBLANK(tbl_Geographic[#This Row]))/COLUMNS(tbl_Geographic[#This Row])*100</f>
        <v>0</v>
      </c>
      <c r="N34" s="168">
        <f>(COLUMNS(tbl_statistical[#This Row] )- COUNTBLANK(tbl_statistical[#This Row]))/COLUMNS(tbl_statistical[#This Row])*100</f>
        <v>0</v>
      </c>
      <c r="O34" s="168">
        <f>(COLUMNS(tbl_MetadataLog[[#This Row],[Respondent]:[Filename]] )- COUNTBLANK($C34:$I34))/COLUMNS(tbl_MetadataLog[[#This Row],[Respondent]:[Filename]])*100</f>
        <v>0</v>
      </c>
    </row>
    <row r="35" spans="1:15" ht="43.5" x14ac:dyDescent="0.35">
      <c r="A35" s="35">
        <f>MAIN!A35</f>
        <v>30</v>
      </c>
      <c r="B35" s="162" t="str">
        <f>MAIN!B35</f>
        <v>Health Facilities</v>
      </c>
      <c r="C35" s="56"/>
      <c r="D35" s="56"/>
      <c r="E35" s="56"/>
      <c r="F35" s="66"/>
      <c r="G35" s="66"/>
      <c r="H35" s="66"/>
      <c r="I35" s="66"/>
      <c r="J35" s="172" t="s">
        <v>1008</v>
      </c>
      <c r="K35" s="172"/>
      <c r="L35" s="168">
        <f>(COLUMNS(tbl_Metadata_Main[[#This Row],[Title ]:[Unit of Analysis ]] )- COUNTBLANK(tbl_Metadata_Main[[#This Row],[Title ]:[Unit of Analysis ]] ))/COLUMNS(tbl_Metadata_Main[[#This Row],[Title ]:[Unit of Analysis ]] )*100</f>
        <v>1.9607843137254901</v>
      </c>
      <c r="M35" s="168">
        <f>(COLUMNS(tbl_Geographic[#This Row] )- COUNTBLANK(tbl_Geographic[#This Row]))/COLUMNS(tbl_Geographic[#This Row])*100</f>
        <v>6.25</v>
      </c>
      <c r="N35" s="168">
        <f>(COLUMNS(tbl_statistical[#This Row] )- COUNTBLANK(tbl_statistical[#This Row]))/COLUMNS(tbl_statistical[#This Row])*100</f>
        <v>23.52941176470588</v>
      </c>
      <c r="O35" s="168">
        <f>(COLUMNS(tbl_MetadataLog[[#This Row],[Respondent]:[Filename]] )- COUNTBLANK($C35:$I35))/COLUMNS(tbl_MetadataLog[[#This Row],[Respondent]:[Filename]])*100</f>
        <v>0</v>
      </c>
    </row>
    <row r="36" spans="1:15" ht="43.5" x14ac:dyDescent="0.35">
      <c r="A36" s="35">
        <f>MAIN!A36</f>
        <v>31</v>
      </c>
      <c r="B36" s="163" t="str">
        <f>MAIN!B36</f>
        <v>Historical Register</v>
      </c>
      <c r="C36" s="56" t="s">
        <v>1419</v>
      </c>
      <c r="D36" s="56" t="s">
        <v>833</v>
      </c>
      <c r="E36" s="56" t="s">
        <v>905</v>
      </c>
      <c r="F36" s="66">
        <v>44271</v>
      </c>
      <c r="G36" s="66">
        <v>44280</v>
      </c>
      <c r="H36" s="66">
        <v>44645</v>
      </c>
      <c r="I36" s="66" t="s">
        <v>1295</v>
      </c>
      <c r="J36" s="172" t="s">
        <v>1296</v>
      </c>
      <c r="K36" s="172" t="s">
        <v>1250</v>
      </c>
      <c r="L36" s="168">
        <f>(COLUMNS(tbl_Metadata_Main[[#This Row],[Title ]:[Unit of Analysis ]] )- COUNTBLANK(tbl_Metadata_Main[[#This Row],[Title ]:[Unit of Analysis ]] ))/COLUMNS(tbl_Metadata_Main[[#This Row],[Title ]:[Unit of Analysis ]] )*100</f>
        <v>76.470588235294116</v>
      </c>
      <c r="M36" s="168">
        <f>(COLUMNS(tbl_Geographic[#This Row] )- COUNTBLANK(tbl_Geographic[#This Row]))/COLUMNS(tbl_Geographic[#This Row])*100</f>
        <v>0</v>
      </c>
      <c r="N36" s="168">
        <f>(COLUMNS(tbl_statistical[#This Row] )- COUNTBLANK(tbl_statistical[#This Row]))/COLUMNS(tbl_statistical[#This Row])*100</f>
        <v>0</v>
      </c>
      <c r="O36" s="168">
        <f>(COLUMNS(tbl_MetadataLog[[#This Row],[Respondent]:[Filename]] )- COUNTBLANK($C36:$I36))/COLUMNS(tbl_MetadataLog[[#This Row],[Respondent]:[Filename]])*100</f>
        <v>100</v>
      </c>
    </row>
    <row r="37" spans="1:15" x14ac:dyDescent="0.35">
      <c r="A37" s="35">
        <f>MAIN!A37</f>
        <v>32</v>
      </c>
      <c r="B37" s="125" t="str">
        <f>MAIN!B37</f>
        <v>Household Economic Survey</v>
      </c>
      <c r="C37" s="56"/>
      <c r="D37" s="56"/>
      <c r="E37" s="56"/>
      <c r="F37" s="66"/>
      <c r="G37" s="66"/>
      <c r="H37" s="66"/>
      <c r="I37" s="66"/>
      <c r="J37" s="172"/>
      <c r="K37" s="172"/>
      <c r="L37" s="168">
        <f>(COLUMNS(tbl_Metadata_Main[[#This Row],[Title ]:[Unit of Analysis ]] )- COUNTBLANK(tbl_Metadata_Main[[#This Row],[Title ]:[Unit of Analysis ]] ))/COLUMNS(tbl_Metadata_Main[[#This Row],[Title ]:[Unit of Analysis ]] )*100</f>
        <v>3.9215686274509802</v>
      </c>
      <c r="M37" s="168">
        <f>(COLUMNS(tbl_Geographic[#This Row] )- COUNTBLANK(tbl_Geographic[#This Row]))/COLUMNS(tbl_Geographic[#This Row])*100</f>
        <v>62.5</v>
      </c>
      <c r="N37" s="168">
        <f>(COLUMNS(tbl_statistical[#This Row] )- COUNTBLANK(tbl_statistical[#This Row]))/COLUMNS(tbl_statistical[#This Row])*100</f>
        <v>41.17647058823529</v>
      </c>
      <c r="O37" s="168">
        <f>(COLUMNS(tbl_MetadataLog[[#This Row],[Respondent]:[Filename]] )- COUNTBLANK($C37:$I37))/COLUMNS(tbl_MetadataLog[[#This Row],[Respondent]:[Filename]])*100</f>
        <v>0</v>
      </c>
    </row>
    <row r="38" spans="1:15" x14ac:dyDescent="0.35">
      <c r="A38" s="35">
        <f>MAIN!A38</f>
        <v>33</v>
      </c>
      <c r="B38" s="163" t="str">
        <f>MAIN!B38</f>
        <v>Housing and Household Indicators</v>
      </c>
      <c r="C38" s="56" t="s">
        <v>1098</v>
      </c>
      <c r="D38" s="56" t="s">
        <v>1758</v>
      </c>
      <c r="E38" s="56" t="s">
        <v>905</v>
      </c>
      <c r="F38" s="66">
        <v>44270</v>
      </c>
      <c r="G38" s="66">
        <v>44270</v>
      </c>
      <c r="H38" s="66">
        <v>44635</v>
      </c>
      <c r="I38" s="66" t="s">
        <v>1099</v>
      </c>
      <c r="J38" s="172"/>
      <c r="K38" s="172"/>
      <c r="L38" s="168">
        <f>(COLUMNS(tbl_Metadata_Main[[#This Row],[Title ]:[Unit of Analysis ]] )- COUNTBLANK(tbl_Metadata_Main[[#This Row],[Title ]:[Unit of Analysis ]] ))/COLUMNS(tbl_Metadata_Main[[#This Row],[Title ]:[Unit of Analysis ]] )*100</f>
        <v>74.509803921568633</v>
      </c>
      <c r="M38" s="168">
        <f>(COLUMNS(tbl_Geographic[#This Row] )- COUNTBLANK(tbl_Geographic[#This Row]))/COLUMNS(tbl_Geographic[#This Row])*100</f>
        <v>0</v>
      </c>
      <c r="N38" s="168">
        <f>(COLUMNS(tbl_statistical[#This Row] )- COUNTBLANK(tbl_statistical[#This Row]))/COLUMNS(tbl_statistical[#This Row])*100</f>
        <v>0</v>
      </c>
      <c r="O38" s="168">
        <f>(COLUMNS(tbl_MetadataLog[[#This Row],[Respondent]:[Filename]] )- COUNTBLANK($C38:$I38))/COLUMNS(tbl_MetadataLog[[#This Row],[Respondent]:[Filename]])*100</f>
        <v>100</v>
      </c>
    </row>
    <row r="39" spans="1:15" x14ac:dyDescent="0.35">
      <c r="A39" s="35">
        <f>MAIN!A39</f>
        <v>34</v>
      </c>
      <c r="B39" s="190" t="str">
        <f>MAIN!B39</f>
        <v>Household Readiness Survey</v>
      </c>
      <c r="C39" s="56"/>
      <c r="D39" s="56"/>
      <c r="E39" s="56"/>
      <c r="F39" s="66"/>
      <c r="G39" s="66"/>
      <c r="H39" s="66"/>
      <c r="I39" s="66"/>
      <c r="J39" s="172"/>
      <c r="K39" s="172" t="s">
        <v>1379</v>
      </c>
      <c r="L39" s="168">
        <f>(COLUMNS(tbl_Metadata_Main[[#This Row],[Title ]:[Unit of Analysis ]] )- COUNTBLANK(tbl_Metadata_Main[[#This Row],[Title ]:[Unit of Analysis ]] ))/COLUMNS(tbl_Metadata_Main[[#This Row],[Title ]:[Unit of Analysis ]] )*100</f>
        <v>5.8823529411764701</v>
      </c>
      <c r="M39" s="168">
        <f>(COLUMNS(tbl_Geographic[#This Row] )- COUNTBLANK(tbl_Geographic[#This Row]))/COLUMNS(tbl_Geographic[#This Row])*100</f>
        <v>0</v>
      </c>
      <c r="N39" s="168">
        <f>(COLUMNS(tbl_statistical[#This Row] )- COUNTBLANK(tbl_statistical[#This Row]))/COLUMNS(tbl_statistical[#This Row])*100</f>
        <v>0</v>
      </c>
      <c r="O39" s="168">
        <f>(COLUMNS(tbl_MetadataLog[[#This Row],[Respondent]:[Filename]] )- COUNTBLANK($C39:$I39))/COLUMNS(tbl_MetadataLog[[#This Row],[Respondent]:[Filename]])*100</f>
        <v>0</v>
      </c>
    </row>
    <row r="40" spans="1:15" x14ac:dyDescent="0.35">
      <c r="A40" s="35">
        <f>MAIN!A40</f>
        <v>35</v>
      </c>
      <c r="B40" s="190" t="str">
        <f>MAIN!B40</f>
        <v>Household with backup food and water</v>
      </c>
      <c r="C40" s="56"/>
      <c r="D40" s="56"/>
      <c r="E40" s="56"/>
      <c r="F40" s="66"/>
      <c r="G40" s="66"/>
      <c r="H40" s="66"/>
      <c r="I40" s="66"/>
      <c r="J40" s="172"/>
      <c r="K40" s="172" t="s">
        <v>1379</v>
      </c>
      <c r="L40" s="168">
        <f>(COLUMNS(tbl_Metadata_Main[[#This Row],[Title ]:[Unit of Analysis ]] )- COUNTBLANK(tbl_Metadata_Main[[#This Row],[Title ]:[Unit of Analysis ]] ))/COLUMNS(tbl_Metadata_Main[[#This Row],[Title ]:[Unit of Analysis ]] )*100</f>
        <v>5.8823529411764701</v>
      </c>
      <c r="M40" s="168">
        <f>(COLUMNS(tbl_Geographic[#This Row] )- COUNTBLANK(tbl_Geographic[#This Row]))/COLUMNS(tbl_Geographic[#This Row])*100</f>
        <v>0</v>
      </c>
      <c r="N40" s="168">
        <f>(COLUMNS(tbl_statistical[#This Row] )- COUNTBLANK(tbl_statistical[#This Row]))/COLUMNS(tbl_statistical[#This Row])*100</f>
        <v>0</v>
      </c>
      <c r="O40" s="168">
        <f>(COLUMNS(tbl_MetadataLog[[#This Row],[Respondent]:[Filename]] )- COUNTBLANK($C40:$I40))/COLUMNS(tbl_MetadataLog[[#This Row],[Respondent]:[Filename]])*100</f>
        <v>0</v>
      </c>
    </row>
    <row r="41" spans="1:15" x14ac:dyDescent="0.35">
      <c r="A41" s="35">
        <f>MAIN!A41</f>
        <v>36</v>
      </c>
      <c r="B41" s="190" t="str">
        <f>MAIN!B41</f>
        <v>Households with Emergency plan</v>
      </c>
      <c r="C41" s="56"/>
      <c r="D41" s="56"/>
      <c r="E41" s="56"/>
      <c r="F41" s="66"/>
      <c r="G41" s="66"/>
      <c r="H41" s="66"/>
      <c r="I41" s="66"/>
      <c r="J41" s="172"/>
      <c r="K41" s="172" t="s">
        <v>1379</v>
      </c>
      <c r="L41" s="168">
        <f>(COLUMNS(tbl_Metadata_Main[[#This Row],[Title ]:[Unit of Analysis ]] )- COUNTBLANK(tbl_Metadata_Main[[#This Row],[Title ]:[Unit of Analysis ]] ))/COLUMNS(tbl_Metadata_Main[[#This Row],[Title ]:[Unit of Analysis ]] )*100</f>
        <v>5.8823529411764701</v>
      </c>
      <c r="M41" s="168">
        <f>(COLUMNS(tbl_Geographic[#This Row] )- COUNTBLANK(tbl_Geographic[#This Row]))/COLUMNS(tbl_Geographic[#This Row])*100</f>
        <v>62.5</v>
      </c>
      <c r="N41" s="168">
        <f>(COLUMNS(tbl_statistical[#This Row] )- COUNTBLANK(tbl_statistical[#This Row]))/COLUMNS(tbl_statistical[#This Row])*100</f>
        <v>41.17647058823529</v>
      </c>
      <c r="O41" s="168">
        <f>(COLUMNS(tbl_MetadataLog[[#This Row],[Respondent]:[Filename]] )- COUNTBLANK($C41:$I41))/COLUMNS(tbl_MetadataLog[[#This Row],[Respondent]:[Filename]])*100</f>
        <v>0</v>
      </c>
    </row>
    <row r="42" spans="1:15" x14ac:dyDescent="0.35">
      <c r="A42" s="35">
        <f>MAIN!A42</f>
        <v>37</v>
      </c>
      <c r="B42" s="162" t="str">
        <f>MAIN!B42</f>
        <v>ICT Statistics</v>
      </c>
      <c r="C42" s="56" t="s">
        <v>1098</v>
      </c>
      <c r="D42" s="56" t="s">
        <v>1758</v>
      </c>
      <c r="E42" s="56" t="s">
        <v>905</v>
      </c>
      <c r="F42" s="66">
        <v>44271</v>
      </c>
      <c r="G42" s="66">
        <v>44271</v>
      </c>
      <c r="H42" s="66">
        <v>44636</v>
      </c>
      <c r="I42" s="66" t="s">
        <v>1242</v>
      </c>
      <c r="J42" s="172"/>
      <c r="K42" s="172"/>
      <c r="L42" s="168">
        <f>(COLUMNS(tbl_Metadata_Main[[#This Row],[Title ]:[Unit of Analysis ]] )- COUNTBLANK(tbl_Metadata_Main[[#This Row],[Title ]:[Unit of Analysis ]] ))/COLUMNS(tbl_Metadata_Main[[#This Row],[Title ]:[Unit of Analysis ]] )*100</f>
        <v>64.705882352941174</v>
      </c>
      <c r="M42" s="168">
        <f>(COLUMNS(tbl_Geographic[#This Row] )- COUNTBLANK(tbl_Geographic[#This Row]))/COLUMNS(tbl_Geographic[#This Row])*100</f>
        <v>0</v>
      </c>
      <c r="N42" s="168">
        <f>(COLUMNS(tbl_statistical[#This Row] )- COUNTBLANK(tbl_statistical[#This Row]))/COLUMNS(tbl_statistical[#This Row])*100</f>
        <v>0</v>
      </c>
      <c r="O42" s="168">
        <f>(COLUMNS(tbl_MetadataLog[[#This Row],[Respondent]:[Filename]] )- COUNTBLANK($C42:$I42))/COLUMNS(tbl_MetadataLog[[#This Row],[Respondent]:[Filename]])*100</f>
        <v>100</v>
      </c>
    </row>
    <row r="43" spans="1:15" x14ac:dyDescent="0.35">
      <c r="A43" s="35">
        <f>MAIN!A43</f>
        <v>38</v>
      </c>
      <c r="B43" s="220" t="str">
        <f>MAIN!B43</f>
        <v>Impacts of fauna and flora</v>
      </c>
      <c r="C43" s="56"/>
      <c r="D43" s="56"/>
      <c r="E43" s="56"/>
      <c r="F43" s="66"/>
      <c r="G43" s="66"/>
      <c r="H43" s="66"/>
      <c r="I43" s="66"/>
      <c r="J43" s="172"/>
      <c r="K43" s="172" t="s">
        <v>1380</v>
      </c>
      <c r="L43" s="168">
        <f>(COLUMNS(tbl_Metadata_Main[[#This Row],[Title ]:[Unit of Analysis ]] )- COUNTBLANK(tbl_Metadata_Main[[#This Row],[Title ]:[Unit of Analysis ]] ))/COLUMNS(tbl_Metadata_Main[[#This Row],[Title ]:[Unit of Analysis ]] )*100</f>
        <v>5.8823529411764701</v>
      </c>
      <c r="M43" s="168">
        <f>(COLUMNS(tbl_Geographic[#This Row] )- COUNTBLANK(tbl_Geographic[#This Row]))/COLUMNS(tbl_Geographic[#This Row])*100</f>
        <v>0</v>
      </c>
      <c r="N43" s="168">
        <f>(COLUMNS(tbl_statistical[#This Row] )- COUNTBLANK(tbl_statistical[#This Row]))/COLUMNS(tbl_statistical[#This Row])*100</f>
        <v>0</v>
      </c>
      <c r="O43" s="168">
        <f>(COLUMNS(tbl_MetadataLog[[#This Row],[Respondent]:[Filename]] )- COUNTBLANK($C43:$I43))/COLUMNS(tbl_MetadataLog[[#This Row],[Respondent]:[Filename]])*100</f>
        <v>0</v>
      </c>
    </row>
    <row r="44" spans="1:15" x14ac:dyDescent="0.35">
      <c r="A44" s="35">
        <f>MAIN!A44</f>
        <v>39</v>
      </c>
      <c r="B44" s="220" t="str">
        <f>MAIN!B44</f>
        <v>Impacts on Marine Base</v>
      </c>
      <c r="C44" s="56"/>
      <c r="D44" s="56"/>
      <c r="E44" s="56"/>
      <c r="F44" s="66"/>
      <c r="G44" s="66"/>
      <c r="H44" s="66"/>
      <c r="I44" s="66"/>
      <c r="J44" s="172"/>
      <c r="K44" s="172" t="s">
        <v>1380</v>
      </c>
      <c r="L44" s="168">
        <f>(COLUMNS(tbl_Metadata_Main[[#This Row],[Title ]:[Unit of Analysis ]] )- COUNTBLANK(tbl_Metadata_Main[[#This Row],[Title ]:[Unit of Analysis ]] ))/COLUMNS(tbl_Metadata_Main[[#This Row],[Title ]:[Unit of Analysis ]] )*100</f>
        <v>5.8823529411764701</v>
      </c>
      <c r="M44" s="168">
        <f>(COLUMNS(tbl_Geographic[#This Row] )- COUNTBLANK(tbl_Geographic[#This Row]))/COLUMNS(tbl_Geographic[#This Row])*100</f>
        <v>12.5</v>
      </c>
      <c r="N44" s="168">
        <f>(COLUMNS(tbl_statistical[#This Row] )- COUNTBLANK(tbl_statistical[#This Row]))/COLUMNS(tbl_statistical[#This Row])*100</f>
        <v>23.52941176470588</v>
      </c>
      <c r="O44" s="168">
        <f>(COLUMNS(tbl_MetadataLog[[#This Row],[Respondent]:[Filename]] )- COUNTBLANK($C44:$I44))/COLUMNS(tbl_MetadataLog[[#This Row],[Respondent]:[Filename]])*100</f>
        <v>0</v>
      </c>
    </row>
    <row r="45" spans="1:15" ht="116" x14ac:dyDescent="0.35">
      <c r="A45" s="35">
        <f>MAIN!A45</f>
        <v>40</v>
      </c>
      <c r="B45" s="163" t="str">
        <f>MAIN!B45</f>
        <v>Natural Capital Assessment</v>
      </c>
      <c r="C45" s="56" t="s">
        <v>51</v>
      </c>
      <c r="D45" s="56" t="s">
        <v>937</v>
      </c>
      <c r="E45" s="56" t="s">
        <v>905</v>
      </c>
      <c r="F45" s="66">
        <v>44273</v>
      </c>
      <c r="G45" s="66">
        <v>44273</v>
      </c>
      <c r="H45" s="66">
        <v>44638</v>
      </c>
      <c r="I45" s="66" t="s">
        <v>1347</v>
      </c>
      <c r="J45" s="172" t="s">
        <v>1348</v>
      </c>
      <c r="K45" s="172" t="s">
        <v>1349</v>
      </c>
      <c r="L45" s="168">
        <f>(COLUMNS(tbl_Metadata_Main[[#This Row],[Title ]:[Unit of Analysis ]] )- COUNTBLANK(tbl_Metadata_Main[[#This Row],[Title ]:[Unit of Analysis ]] ))/COLUMNS(tbl_Metadata_Main[[#This Row],[Title ]:[Unit of Analysis ]] )*100</f>
        <v>78.431372549019613</v>
      </c>
      <c r="M45" s="168">
        <f>(COLUMNS(tbl_Geographic[#This Row] )- COUNTBLANK(tbl_Geographic[#This Row]))/COLUMNS(tbl_Geographic[#This Row])*100</f>
        <v>75</v>
      </c>
      <c r="N45" s="168">
        <f>(COLUMNS(tbl_statistical[#This Row] )- COUNTBLANK(tbl_statistical[#This Row]))/COLUMNS(tbl_statistical[#This Row])*100</f>
        <v>29.411764705882355</v>
      </c>
      <c r="O45" s="168">
        <f>(COLUMNS(tbl_MetadataLog[[#This Row],[Respondent]:[Filename]] )- COUNTBLANK($C45:$I45))/COLUMNS(tbl_MetadataLog[[#This Row],[Respondent]:[Filename]])*100</f>
        <v>100</v>
      </c>
    </row>
    <row r="46" spans="1:15" x14ac:dyDescent="0.35">
      <c r="A46" s="35">
        <f>MAIN!A46</f>
        <v>41</v>
      </c>
      <c r="B46" s="163" t="str">
        <f>MAIN!B46</f>
        <v>Proposed Land Use</v>
      </c>
      <c r="C46" s="56" t="s">
        <v>904</v>
      </c>
      <c r="D46" s="56" t="s">
        <v>45</v>
      </c>
      <c r="E46" s="56" t="s">
        <v>905</v>
      </c>
      <c r="F46" s="66">
        <v>44271</v>
      </c>
      <c r="G46" s="66">
        <v>44271</v>
      </c>
      <c r="H46" s="66">
        <v>44636</v>
      </c>
      <c r="I46" s="66" t="s">
        <v>1281</v>
      </c>
      <c r="J46" s="172"/>
      <c r="K46" s="172"/>
      <c r="L46" s="168">
        <f>(COLUMNS(tbl_Metadata_Main[[#This Row],[Title ]:[Unit of Analysis ]] )- COUNTBLANK(tbl_Metadata_Main[[#This Row],[Title ]:[Unit of Analysis ]] ))/COLUMNS(tbl_Metadata_Main[[#This Row],[Title ]:[Unit of Analysis ]] )*100</f>
        <v>21.568627450980394</v>
      </c>
      <c r="M46" s="168">
        <f>(COLUMNS(tbl_Geographic[#This Row] )- COUNTBLANK(tbl_Geographic[#This Row]))/COLUMNS(tbl_Geographic[#This Row])*100</f>
        <v>0</v>
      </c>
      <c r="N46" s="168">
        <f>(COLUMNS(tbl_statistical[#This Row] )- COUNTBLANK(tbl_statistical[#This Row]))/COLUMNS(tbl_statistical[#This Row])*100</f>
        <v>0</v>
      </c>
      <c r="O46" s="168">
        <f>(COLUMNS(tbl_MetadataLog[[#This Row],[Respondent]:[Filename]] )- COUNTBLANK($C46:$I46))/COLUMNS(tbl_MetadataLog[[#This Row],[Respondent]:[Filename]])*100</f>
        <v>100</v>
      </c>
    </row>
    <row r="47" spans="1:15" x14ac:dyDescent="0.35">
      <c r="A47" s="35">
        <f>MAIN!A47</f>
        <v>42</v>
      </c>
      <c r="B47" s="190" t="str">
        <f>MAIN!B47</f>
        <v>Liquefaction Zone</v>
      </c>
      <c r="C47" s="56"/>
      <c r="D47" s="56"/>
      <c r="E47" s="56"/>
      <c r="F47" s="66"/>
      <c r="G47" s="66"/>
      <c r="H47" s="66"/>
      <c r="I47" s="66"/>
      <c r="J47" s="172"/>
      <c r="K47" s="172" t="s">
        <v>1381</v>
      </c>
      <c r="L47" s="168">
        <f>(COLUMNS(tbl_Metadata_Main[[#This Row],[Title ]:[Unit of Analysis ]] )- COUNTBLANK(tbl_Metadata_Main[[#This Row],[Title ]:[Unit of Analysis ]] ))/COLUMNS(tbl_Metadata_Main[[#This Row],[Title ]:[Unit of Analysis ]] )*100</f>
        <v>5.8823529411764701</v>
      </c>
      <c r="M47" s="168">
        <f>(COLUMNS(tbl_Geographic[#This Row] )- COUNTBLANK(tbl_Geographic[#This Row]))/COLUMNS(tbl_Geographic[#This Row])*100</f>
        <v>0</v>
      </c>
      <c r="N47" s="168">
        <f>(COLUMNS(tbl_statistical[#This Row] )- COUNTBLANK(tbl_statistical[#This Row]))/COLUMNS(tbl_statistical[#This Row])*100</f>
        <v>0</v>
      </c>
      <c r="O47" s="168">
        <f>(COLUMNS(tbl_MetadataLog[[#This Row],[Respondent]:[Filename]] )- COUNTBLANK($C47:$I47))/COLUMNS(tbl_MetadataLog[[#This Row],[Respondent]:[Filename]])*100</f>
        <v>0</v>
      </c>
    </row>
    <row r="48" spans="1:15" x14ac:dyDescent="0.35">
      <c r="A48" s="35">
        <f>MAIN!A48</f>
        <v>43</v>
      </c>
      <c r="B48" s="125" t="str">
        <f>MAIN!B48</f>
        <v>Median Houshold Disposable income</v>
      </c>
      <c r="C48" s="56"/>
      <c r="D48" s="56"/>
      <c r="E48" s="56"/>
      <c r="F48" s="66"/>
      <c r="G48" s="66"/>
      <c r="H48" s="66"/>
      <c r="I48" s="66"/>
      <c r="J48" s="172"/>
      <c r="K48" s="172"/>
      <c r="L48" s="168">
        <f>(COLUMNS(tbl_Metadata_Main[[#This Row],[Title ]:[Unit of Analysis ]] )- COUNTBLANK(tbl_Metadata_Main[[#This Row],[Title ]:[Unit of Analysis ]] ))/COLUMNS(tbl_Metadata_Main[[#This Row],[Title ]:[Unit of Analysis ]] )*100</f>
        <v>1.9607843137254901</v>
      </c>
      <c r="M48" s="168">
        <f>(COLUMNS(tbl_Geographic[#This Row] )- COUNTBLANK(tbl_Geographic[#This Row]))/COLUMNS(tbl_Geographic[#This Row])*100</f>
        <v>62.5</v>
      </c>
      <c r="N48" s="168">
        <f>(COLUMNS(tbl_statistical[#This Row] )- COUNTBLANK(tbl_statistical[#This Row]))/COLUMNS(tbl_statistical[#This Row])*100</f>
        <v>76.470588235294116</v>
      </c>
      <c r="O48" s="168">
        <f>(COLUMNS(tbl_MetadataLog[[#This Row],[Respondent]:[Filename]] )- COUNTBLANK($C48:$I48))/COLUMNS(tbl_MetadataLog[[#This Row],[Respondent]:[Filename]])*100</f>
        <v>0</v>
      </c>
    </row>
    <row r="49" spans="1:15" x14ac:dyDescent="0.35">
      <c r="A49" s="35">
        <f>MAIN!A49</f>
        <v>44</v>
      </c>
      <c r="B49" s="163" t="str">
        <f>MAIN!B49</f>
        <v>National Accounts</v>
      </c>
      <c r="C49" s="56" t="s">
        <v>1098</v>
      </c>
      <c r="D49" s="56" t="s">
        <v>1758</v>
      </c>
      <c r="E49" s="56" t="s">
        <v>905</v>
      </c>
      <c r="F49" s="66">
        <v>44270</v>
      </c>
      <c r="G49" s="66">
        <v>44270</v>
      </c>
      <c r="H49" s="66">
        <v>44635</v>
      </c>
      <c r="I49" s="66" t="s">
        <v>1188</v>
      </c>
      <c r="J49" s="172"/>
      <c r="K49" s="172"/>
      <c r="L49" s="168">
        <f>(COLUMNS(tbl_Metadata_Main[[#This Row],[Title ]:[Unit of Analysis ]] )- COUNTBLANK(tbl_Metadata_Main[[#This Row],[Title ]:[Unit of Analysis ]] ))/COLUMNS(tbl_Metadata_Main[[#This Row],[Title ]:[Unit of Analysis ]] )*100</f>
        <v>76.470588235294116</v>
      </c>
      <c r="M49" s="168">
        <f>(COLUMNS(tbl_Geographic[#This Row] )- COUNTBLANK(tbl_Geographic[#This Row]))/COLUMNS(tbl_Geographic[#This Row])*100</f>
        <v>87.5</v>
      </c>
      <c r="N49" s="168">
        <f>(COLUMNS(tbl_statistical[#This Row] )- COUNTBLANK(tbl_statistical[#This Row]))/COLUMNS(tbl_statistical[#This Row])*100</f>
        <v>35.294117647058826</v>
      </c>
      <c r="O49" s="168">
        <f>(COLUMNS(tbl_MetadataLog[[#This Row],[Respondent]:[Filename]] )- COUNTBLANK($C49:$I49))/COLUMNS(tbl_MetadataLog[[#This Row],[Respondent]:[Filename]])*100</f>
        <v>100</v>
      </c>
    </row>
    <row r="50" spans="1:15" ht="43.5" x14ac:dyDescent="0.35">
      <c r="A50" s="35">
        <f>MAIN!A50</f>
        <v>45</v>
      </c>
      <c r="B50" s="163" t="str">
        <f>MAIN!B50</f>
        <v>Placenames</v>
      </c>
      <c r="C50" s="56" t="s">
        <v>904</v>
      </c>
      <c r="D50" s="56" t="s">
        <v>45</v>
      </c>
      <c r="E50" s="56" t="s">
        <v>905</v>
      </c>
      <c r="F50" s="66">
        <v>44273</v>
      </c>
      <c r="G50" s="66">
        <v>44273</v>
      </c>
      <c r="H50" s="66">
        <v>44638</v>
      </c>
      <c r="I50" s="66" t="s">
        <v>1364</v>
      </c>
      <c r="J50" s="172" t="s">
        <v>1296</v>
      </c>
      <c r="K50" s="172" t="s">
        <v>1365</v>
      </c>
      <c r="L50" s="168">
        <f>(COLUMNS(tbl_Metadata_Main[[#This Row],[Title ]:[Unit of Analysis ]] )- COUNTBLANK(tbl_Metadata_Main[[#This Row],[Title ]:[Unit of Analysis ]] ))/COLUMNS(tbl_Metadata_Main[[#This Row],[Title ]:[Unit of Analysis ]] )*100</f>
        <v>74.509803921568633</v>
      </c>
      <c r="M50" s="168">
        <f>(COLUMNS(tbl_Geographic[#This Row] )- COUNTBLANK(tbl_Geographic[#This Row]))/COLUMNS(tbl_Geographic[#This Row])*100</f>
        <v>0</v>
      </c>
      <c r="N50" s="168">
        <f>(COLUMNS(tbl_statistical[#This Row] )- COUNTBLANK(tbl_statistical[#This Row]))/COLUMNS(tbl_statistical[#This Row])*100</f>
        <v>0</v>
      </c>
      <c r="O50" s="168">
        <f>(COLUMNS(tbl_MetadataLog[[#This Row],[Respondent]:[Filename]] )- COUNTBLANK($C50:$I50))/COLUMNS(tbl_MetadataLog[[#This Row],[Respondent]:[Filename]])*100</f>
        <v>100</v>
      </c>
    </row>
    <row r="51" spans="1:15" x14ac:dyDescent="0.35">
      <c r="A51" s="35">
        <f>MAIN!A51</f>
        <v>46</v>
      </c>
      <c r="B51" s="162" t="str">
        <f>MAIN!B51</f>
        <v>Numbers in Shelters</v>
      </c>
      <c r="C51" s="56"/>
      <c r="D51" s="56"/>
      <c r="E51" s="56"/>
      <c r="F51" s="66"/>
      <c r="G51" s="66"/>
      <c r="H51" s="66"/>
      <c r="I51" s="66"/>
      <c r="J51" s="172"/>
      <c r="K51" s="172" t="s">
        <v>1382</v>
      </c>
      <c r="L51" s="168">
        <f>(COLUMNS(tbl_Metadata_Main[[#This Row],[Title ]:[Unit of Analysis ]] )- COUNTBLANK(tbl_Metadata_Main[[#This Row],[Title ]:[Unit of Analysis ]] ))/COLUMNS(tbl_Metadata_Main[[#This Row],[Title ]:[Unit of Analysis ]] )*100</f>
        <v>5.8823529411764701</v>
      </c>
      <c r="M51" s="168">
        <f>(COLUMNS(tbl_Geographic[#This Row] )- COUNTBLANK(tbl_Geographic[#This Row]))/COLUMNS(tbl_Geographic[#This Row])*100</f>
        <v>0</v>
      </c>
      <c r="N51" s="168">
        <f>(COLUMNS(tbl_statistical[#This Row] )- COUNTBLANK(tbl_statistical[#This Row]))/COLUMNS(tbl_statistical[#This Row])*100</f>
        <v>0</v>
      </c>
      <c r="O51" s="168">
        <f>(COLUMNS(tbl_MetadataLog[[#This Row],[Respondent]:[Filename]] )- COUNTBLANK($C51:$I51))/COLUMNS(tbl_MetadataLog[[#This Row],[Respondent]:[Filename]])*100</f>
        <v>0</v>
      </c>
    </row>
    <row r="52" spans="1:15" x14ac:dyDescent="0.35">
      <c r="A52" s="35">
        <f>MAIN!A52</f>
        <v>47</v>
      </c>
      <c r="B52" s="162" t="str">
        <f>MAIN!B52</f>
        <v>Numbers of people evacuated</v>
      </c>
      <c r="C52" s="56"/>
      <c r="D52" s="56"/>
      <c r="E52" s="56"/>
      <c r="F52" s="66"/>
      <c r="G52" s="66"/>
      <c r="H52" s="66"/>
      <c r="I52" s="66"/>
      <c r="J52" s="172"/>
      <c r="K52" s="172" t="s">
        <v>1382</v>
      </c>
      <c r="L52" s="168">
        <f>(COLUMNS(tbl_Metadata_Main[[#This Row],[Title ]:[Unit of Analysis ]] )- COUNTBLANK(tbl_Metadata_Main[[#This Row],[Title ]:[Unit of Analysis ]] ))/COLUMNS(tbl_Metadata_Main[[#This Row],[Title ]:[Unit of Analysis ]] )*100</f>
        <v>3.9215686274509802</v>
      </c>
      <c r="M52" s="168">
        <f>(COLUMNS(tbl_Geographic[#This Row] )- COUNTBLANK(tbl_Geographic[#This Row]))/COLUMNS(tbl_Geographic[#This Row])*100</f>
        <v>0</v>
      </c>
      <c r="N52" s="168">
        <f>(COLUMNS(tbl_statistical[#This Row] )- COUNTBLANK(tbl_statistical[#This Row]))/COLUMNS(tbl_statistical[#This Row])*100</f>
        <v>0</v>
      </c>
      <c r="O52" s="168">
        <f>(COLUMNS(tbl_MetadataLog[[#This Row],[Respondent]:[Filename]] )- COUNTBLANK($C52:$I52))/COLUMNS(tbl_MetadataLog[[#This Row],[Respondent]:[Filename]])*100</f>
        <v>0</v>
      </c>
    </row>
    <row r="53" spans="1:15" x14ac:dyDescent="0.35">
      <c r="A53" s="35">
        <f>MAIN!A53</f>
        <v>48</v>
      </c>
      <c r="B53" s="162" t="str">
        <f>MAIN!B53</f>
        <v>Numbers receiving aid</v>
      </c>
      <c r="C53" s="56"/>
      <c r="D53" s="56"/>
      <c r="E53" s="56"/>
      <c r="F53" s="66"/>
      <c r="G53" s="66"/>
      <c r="H53" s="66"/>
      <c r="I53" s="66"/>
      <c r="J53" s="172"/>
      <c r="K53" s="172" t="s">
        <v>1382</v>
      </c>
      <c r="L53" s="168">
        <f>(COLUMNS(tbl_Metadata_Main[[#This Row],[Title ]:[Unit of Analysis ]] )- COUNTBLANK(tbl_Metadata_Main[[#This Row],[Title ]:[Unit of Analysis ]] ))/COLUMNS(tbl_Metadata_Main[[#This Row],[Title ]:[Unit of Analysis ]] )*100</f>
        <v>3.9215686274509802</v>
      </c>
      <c r="M53" s="168">
        <f>(COLUMNS(tbl_Geographic[#This Row] )- COUNTBLANK(tbl_Geographic[#This Row]))/COLUMNS(tbl_Geographic[#This Row])*100</f>
        <v>62.5</v>
      </c>
      <c r="N53" s="168">
        <f>(COLUMNS(tbl_statistical[#This Row] )- COUNTBLANK(tbl_statistical[#This Row]))/COLUMNS(tbl_statistical[#This Row])*100</f>
        <v>23.52941176470588</v>
      </c>
      <c r="O53" s="168">
        <f>(COLUMNS(tbl_MetadataLog[[#This Row],[Respondent]:[Filename]] )- COUNTBLANK($C53:$I53))/COLUMNS(tbl_MetadataLog[[#This Row],[Respondent]:[Filename]])*100</f>
        <v>0</v>
      </c>
    </row>
    <row r="54" spans="1:15" ht="72.5" x14ac:dyDescent="0.35">
      <c r="A54" s="35">
        <f>MAIN!A54</f>
        <v>49</v>
      </c>
      <c r="B54" s="162" t="str">
        <f>MAIN!B54</f>
        <v>Population Census</v>
      </c>
      <c r="C54" s="56" t="s">
        <v>1098</v>
      </c>
      <c r="D54" s="56" t="s">
        <v>1758</v>
      </c>
      <c r="E54" s="56" t="s">
        <v>905</v>
      </c>
      <c r="F54" s="66">
        <v>44270</v>
      </c>
      <c r="G54" s="66">
        <v>44270</v>
      </c>
      <c r="H54" s="66">
        <v>44635</v>
      </c>
      <c r="I54" s="66" t="s">
        <v>1150</v>
      </c>
      <c r="J54" s="172" t="s">
        <v>1151</v>
      </c>
      <c r="K54" s="172"/>
      <c r="L54" s="168">
        <f>(COLUMNS(tbl_Metadata_Main[[#This Row],[Title ]:[Unit of Analysis ]] )- COUNTBLANK(tbl_Metadata_Main[[#This Row],[Title ]:[Unit of Analysis ]] ))/COLUMNS(tbl_Metadata_Main[[#This Row],[Title ]:[Unit of Analysis ]] )*100</f>
        <v>72.549019607843135</v>
      </c>
      <c r="M54" s="168">
        <f>(COLUMNS(tbl_Geographic[#This Row] )- COUNTBLANK(tbl_Geographic[#This Row]))/COLUMNS(tbl_Geographic[#This Row])*100</f>
        <v>0</v>
      </c>
      <c r="N54" s="168">
        <f>(COLUMNS(tbl_statistical[#This Row] )- COUNTBLANK(tbl_statistical[#This Row]))/COLUMNS(tbl_statistical[#This Row])*100</f>
        <v>0</v>
      </c>
      <c r="O54" s="168">
        <f>(COLUMNS(tbl_MetadataLog[[#This Row],[Respondent]:[Filename]] )- COUNTBLANK($C54:$I54))/COLUMNS(tbl_MetadataLog[[#This Row],[Respondent]:[Filename]])*100</f>
        <v>100</v>
      </c>
    </row>
    <row r="55" spans="1:15" x14ac:dyDescent="0.35">
      <c r="A55" s="35">
        <f>MAIN!A55</f>
        <v>50</v>
      </c>
      <c r="B55" s="220" t="str">
        <f>MAIN!B55</f>
        <v>Reach of Early warning systems</v>
      </c>
      <c r="C55" s="56"/>
      <c r="D55" s="56"/>
      <c r="E55" s="56"/>
      <c r="F55" s="66"/>
      <c r="G55" s="66"/>
      <c r="H55" s="66"/>
      <c r="I55" s="66"/>
      <c r="J55" s="172"/>
      <c r="K55" s="172" t="s">
        <v>1383</v>
      </c>
      <c r="L55" s="168">
        <f>(COLUMNS(tbl_Metadata_Main[[#This Row],[Title ]:[Unit of Analysis ]] )- COUNTBLANK(tbl_Metadata_Main[[#This Row],[Title ]:[Unit of Analysis ]] ))/COLUMNS(tbl_Metadata_Main[[#This Row],[Title ]:[Unit of Analysis ]] )*100</f>
        <v>5.8823529411764701</v>
      </c>
      <c r="M55" s="168">
        <f>(COLUMNS(tbl_Geographic[#This Row] )- COUNTBLANK(tbl_Geographic[#This Row]))/COLUMNS(tbl_Geographic[#This Row])*100</f>
        <v>50</v>
      </c>
      <c r="N55" s="168">
        <f>(COLUMNS(tbl_statistical[#This Row] )- COUNTBLANK(tbl_statistical[#This Row]))/COLUMNS(tbl_statistical[#This Row])*100</f>
        <v>11.76470588235294</v>
      </c>
      <c r="O55" s="168">
        <f>(COLUMNS(tbl_MetadataLog[[#This Row],[Respondent]:[Filename]] )- COUNTBLANK($C55:$I55))/COLUMNS(tbl_MetadataLog[[#This Row],[Respondent]:[Filename]])*100</f>
        <v>0</v>
      </c>
    </row>
    <row r="56" spans="1:15" ht="43.5" x14ac:dyDescent="0.35">
      <c r="A56" s="35">
        <f>MAIN!A56</f>
        <v>51</v>
      </c>
      <c r="B56" s="162" t="str">
        <f>MAIN!B56</f>
        <v>Register of Disasters</v>
      </c>
      <c r="C56" s="56" t="s">
        <v>1064</v>
      </c>
      <c r="D56" s="56"/>
      <c r="E56" s="56" t="s">
        <v>905</v>
      </c>
      <c r="F56" s="66">
        <v>44266</v>
      </c>
      <c r="G56" s="66">
        <v>44266</v>
      </c>
      <c r="H56" s="66">
        <v>44631</v>
      </c>
      <c r="I56" s="66" t="s">
        <v>1067</v>
      </c>
      <c r="J56" s="172" t="s">
        <v>1066</v>
      </c>
      <c r="K56" s="172" t="s">
        <v>1065</v>
      </c>
      <c r="L56" s="168">
        <f>(COLUMNS(tbl_Metadata_Main[[#This Row],[Title ]:[Unit of Analysis ]] )- COUNTBLANK(tbl_Metadata_Main[[#This Row],[Title ]:[Unit of Analysis ]] ))/COLUMNS(tbl_Metadata_Main[[#This Row],[Title ]:[Unit of Analysis ]] )*100</f>
        <v>80.392156862745097</v>
      </c>
      <c r="M56" s="168">
        <f>(COLUMNS(tbl_Geographic[#This Row] )- COUNTBLANK(tbl_Geographic[#This Row]))/COLUMNS(tbl_Geographic[#This Row])*100</f>
        <v>18.75</v>
      </c>
      <c r="N56" s="168">
        <f>(COLUMNS(tbl_statistical[#This Row] )- COUNTBLANK(tbl_statistical[#This Row]))/COLUMNS(tbl_statistical[#This Row])*100</f>
        <v>23.52941176470588</v>
      </c>
      <c r="O56" s="168">
        <f>(COLUMNS(tbl_MetadataLog[[#This Row],[Respondent]:[Filename]] )- COUNTBLANK($C56:$I56))/COLUMNS(tbl_MetadataLog[[#This Row],[Respondent]:[Filename]])*100</f>
        <v>85.714285714285708</v>
      </c>
    </row>
    <row r="57" spans="1:15" ht="58" x14ac:dyDescent="0.35">
      <c r="A57" s="35">
        <f>MAIN!A57</f>
        <v>52</v>
      </c>
      <c r="B57" s="162" t="str">
        <f>MAIN!B57</f>
        <v>Events Database</v>
      </c>
      <c r="C57" s="56" t="s">
        <v>1459</v>
      </c>
      <c r="D57" s="56" t="s">
        <v>38</v>
      </c>
      <c r="E57" s="56" t="s">
        <v>905</v>
      </c>
      <c r="F57" s="66">
        <v>44285</v>
      </c>
      <c r="G57" s="66">
        <v>44285</v>
      </c>
      <c r="H57" s="66">
        <v>44650</v>
      </c>
      <c r="I57" s="66" t="s">
        <v>1474</v>
      </c>
      <c r="J57" s="172" t="s">
        <v>1475</v>
      </c>
      <c r="K57" s="172" t="s">
        <v>1476</v>
      </c>
      <c r="L57" s="168">
        <f>(COLUMNS(tbl_Metadata_Main[[#This Row],[Title ]:[Unit of Analysis ]] )- COUNTBLANK(tbl_Metadata_Main[[#This Row],[Title ]:[Unit of Analysis ]] ))/COLUMNS(tbl_Metadata_Main[[#This Row],[Title ]:[Unit of Analysis ]] )*100</f>
        <v>66.666666666666657</v>
      </c>
      <c r="M57" s="168">
        <f>(COLUMNS(tbl_Geographic[#This Row] )- COUNTBLANK(tbl_Geographic[#This Row]))/COLUMNS(tbl_Geographic[#This Row])*100</f>
        <v>81.25</v>
      </c>
      <c r="N57" s="168">
        <f>(COLUMNS(tbl_statistical[#This Row] )- COUNTBLANK(tbl_statistical[#This Row]))/COLUMNS(tbl_statistical[#This Row])*100</f>
        <v>5.8823529411764701</v>
      </c>
      <c r="O57" s="168">
        <f>(COLUMNS(tbl_MetadataLog[[#This Row],[Respondent]:[Filename]] )- COUNTBLANK($C57:$I57))/COLUMNS(tbl_MetadataLog[[#This Row],[Respondent]:[Filename]])*100</f>
        <v>100</v>
      </c>
    </row>
    <row r="58" spans="1:15" x14ac:dyDescent="0.35">
      <c r="A58" s="35">
        <f>MAIN!A58</f>
        <v>53</v>
      </c>
      <c r="B58" s="163" t="str">
        <f>MAIN!B58</f>
        <v>Roads</v>
      </c>
      <c r="C58" s="56" t="s">
        <v>904</v>
      </c>
      <c r="D58" s="56" t="s">
        <v>45</v>
      </c>
      <c r="E58" s="56" t="s">
        <v>905</v>
      </c>
      <c r="F58" s="66">
        <v>44265</v>
      </c>
      <c r="G58" s="66">
        <v>44265</v>
      </c>
      <c r="H58" s="66">
        <v>44630</v>
      </c>
      <c r="I58" s="66" t="s">
        <v>1000</v>
      </c>
      <c r="J58" s="172"/>
      <c r="K58" s="172"/>
      <c r="L58" s="168">
        <f>(COLUMNS(tbl_Metadata_Main[[#This Row],[Title ]:[Unit of Analysis ]] )- COUNTBLANK(tbl_Metadata_Main[[#This Row],[Title ]:[Unit of Analysis ]] ))/COLUMNS(tbl_Metadata_Main[[#This Row],[Title ]:[Unit of Analysis ]] )*100</f>
        <v>66.666666666666657</v>
      </c>
      <c r="M58" s="168">
        <f>(COLUMNS(tbl_Geographic[#This Row] )- COUNTBLANK(tbl_Geographic[#This Row]))/COLUMNS(tbl_Geographic[#This Row])*100</f>
        <v>93.75</v>
      </c>
      <c r="N58" s="168">
        <f>(COLUMNS(tbl_statistical[#This Row] )- COUNTBLANK(tbl_statistical[#This Row]))/COLUMNS(tbl_statistical[#This Row])*100</f>
        <v>35.294117647058826</v>
      </c>
      <c r="O58" s="168">
        <f>(COLUMNS(tbl_MetadataLog[[#This Row],[Respondent]:[Filename]] )- COUNTBLANK($C58:$I58))/COLUMNS(tbl_MetadataLog[[#This Row],[Respondent]:[Filename]])*100</f>
        <v>100</v>
      </c>
    </row>
    <row r="59" spans="1:15" ht="43.5" x14ac:dyDescent="0.35">
      <c r="A59" s="35">
        <f>MAIN!A59</f>
        <v>54</v>
      </c>
      <c r="B59" s="189" t="str">
        <f>MAIN!B59</f>
        <v>Salt Ponds</v>
      </c>
      <c r="C59" s="56" t="s">
        <v>904</v>
      </c>
      <c r="D59" s="56" t="s">
        <v>45</v>
      </c>
      <c r="E59" s="56" t="s">
        <v>905</v>
      </c>
      <c r="F59" s="66">
        <v>44271</v>
      </c>
      <c r="G59" s="66">
        <v>44271</v>
      </c>
      <c r="H59" s="66">
        <v>44271</v>
      </c>
      <c r="I59" s="66" t="s">
        <v>1303</v>
      </c>
      <c r="J59" s="172" t="s">
        <v>1296</v>
      </c>
      <c r="K59" s="172" t="s">
        <v>1250</v>
      </c>
      <c r="L59" s="168">
        <f>(COLUMNS(tbl_Metadata_Main[[#This Row],[Title ]:[Unit of Analysis ]] )- COUNTBLANK(tbl_Metadata_Main[[#This Row],[Title ]:[Unit of Analysis ]] ))/COLUMNS(tbl_Metadata_Main[[#This Row],[Title ]:[Unit of Analysis ]] )*100</f>
        <v>72.549019607843135</v>
      </c>
      <c r="M59" s="168">
        <f>(COLUMNS(tbl_Geographic[#This Row] )- COUNTBLANK(tbl_Geographic[#This Row]))/COLUMNS(tbl_Geographic[#This Row])*100</f>
        <v>0</v>
      </c>
      <c r="N59" s="168">
        <f>(COLUMNS(tbl_statistical[#This Row] )- COUNTBLANK(tbl_statistical[#This Row]))/COLUMNS(tbl_statistical[#This Row])*100</f>
        <v>0</v>
      </c>
      <c r="O59" s="168">
        <f>(COLUMNS(tbl_MetadataLog[[#This Row],[Respondent]:[Filename]] )- COUNTBLANK($C59:$I59))/COLUMNS(tbl_MetadataLog[[#This Row],[Respondent]:[Filename]])*100</f>
        <v>100</v>
      </c>
    </row>
    <row r="60" spans="1:15" ht="43.5" x14ac:dyDescent="0.35">
      <c r="A60" s="35">
        <f>MAIN!A60</f>
        <v>55</v>
      </c>
      <c r="B60" s="162" t="str">
        <f>MAIN!B60</f>
        <v>Shelters</v>
      </c>
      <c r="C60" s="56"/>
      <c r="D60" s="56"/>
      <c r="E60" s="56"/>
      <c r="F60" s="66"/>
      <c r="G60" s="66"/>
      <c r="H60" s="66"/>
      <c r="I60" s="66"/>
      <c r="J60" s="172" t="s">
        <v>1008</v>
      </c>
      <c r="K60" s="172"/>
      <c r="L60" s="168">
        <f>(COLUMNS(tbl_Metadata_Main[[#This Row],[Title ]:[Unit of Analysis ]] )- COUNTBLANK(tbl_Metadata_Main[[#This Row],[Title ]:[Unit of Analysis ]] ))/COLUMNS(tbl_Metadata_Main[[#This Row],[Title ]:[Unit of Analysis ]] )*100</f>
        <v>5.8823529411764701</v>
      </c>
      <c r="M60" s="168">
        <f>(COLUMNS(tbl_Geographic[#This Row] )- COUNTBLANK(tbl_Geographic[#This Row]))/COLUMNS(tbl_Geographic[#This Row])*100</f>
        <v>0</v>
      </c>
      <c r="N60" s="168">
        <f>(COLUMNS(tbl_statistical[#This Row] )- COUNTBLANK(tbl_statistical[#This Row]))/COLUMNS(tbl_statistical[#This Row])*100</f>
        <v>0</v>
      </c>
      <c r="O60" s="168">
        <f>(COLUMNS(tbl_MetadataLog[[#This Row],[Respondent]:[Filename]] )- COUNTBLANK($C60:$I60))/COLUMNS(tbl_MetadataLog[[#This Row],[Respondent]:[Filename]])*100</f>
        <v>0</v>
      </c>
    </row>
    <row r="61" spans="1:15" ht="145" x14ac:dyDescent="0.35">
      <c r="A61" s="35">
        <f>MAIN!A61</f>
        <v>56</v>
      </c>
      <c r="B61" s="162" t="str">
        <f>MAIN!B61</f>
        <v>Storm Surge</v>
      </c>
      <c r="C61" s="56"/>
      <c r="D61" s="56"/>
      <c r="E61" s="56"/>
      <c r="F61" s="66"/>
      <c r="G61" s="66"/>
      <c r="H61" s="66"/>
      <c r="I61" s="66"/>
      <c r="J61" s="172" t="s">
        <v>1387</v>
      </c>
      <c r="K61" s="172" t="s">
        <v>1384</v>
      </c>
      <c r="L61" s="168">
        <f>(COLUMNS(tbl_Metadata_Main[[#This Row],[Title ]:[Unit of Analysis ]] )- COUNTBLANK(tbl_Metadata_Main[[#This Row],[Title ]:[Unit of Analysis ]] ))/COLUMNS(tbl_Metadata_Main[[#This Row],[Title ]:[Unit of Analysis ]] )*100</f>
        <v>3.9215686274509802</v>
      </c>
      <c r="M61" s="168">
        <f>(COLUMNS(tbl_Geographic[#This Row] )- COUNTBLANK(tbl_Geographic[#This Row]))/COLUMNS(tbl_Geographic[#This Row])*100</f>
        <v>81.25</v>
      </c>
      <c r="N61" s="168">
        <f>(COLUMNS(tbl_statistical[#This Row] )- COUNTBLANK(tbl_statistical[#This Row]))/COLUMNS(tbl_statistical[#This Row])*100</f>
        <v>35.294117647058826</v>
      </c>
      <c r="O61" s="168">
        <f>(COLUMNS(tbl_MetadataLog[[#This Row],[Respondent]:[Filename]] )- COUNTBLANK($C61:$I61))/COLUMNS(tbl_MetadataLog[[#This Row],[Respondent]:[Filename]])*100</f>
        <v>0</v>
      </c>
    </row>
    <row r="62" spans="1:15" ht="87" x14ac:dyDescent="0.35">
      <c r="A62" s="35">
        <f>MAIN!A62</f>
        <v>57</v>
      </c>
      <c r="B62" s="162" t="str">
        <f>MAIN!B62</f>
        <v>Tourism Facilities</v>
      </c>
      <c r="C62" s="56" t="s">
        <v>904</v>
      </c>
      <c r="D62" s="56" t="s">
        <v>45</v>
      </c>
      <c r="E62" s="56" t="s">
        <v>905</v>
      </c>
      <c r="F62" s="66">
        <v>44280</v>
      </c>
      <c r="G62" s="66">
        <v>44280</v>
      </c>
      <c r="H62" s="66">
        <v>44645</v>
      </c>
      <c r="I62" s="66" t="s">
        <v>1426</v>
      </c>
      <c r="J62" s="172" t="s">
        <v>1427</v>
      </c>
      <c r="K62" s="172" t="s">
        <v>1433</v>
      </c>
      <c r="L62" s="168">
        <f>(COLUMNS(tbl_Metadata_Main[[#This Row],[Title ]:[Unit of Analysis ]] )- COUNTBLANK(tbl_Metadata_Main[[#This Row],[Title ]:[Unit of Analysis ]] ))/COLUMNS(tbl_Metadata_Main[[#This Row],[Title ]:[Unit of Analysis ]] )*100</f>
        <v>72.549019607843135</v>
      </c>
      <c r="M62" s="168">
        <f>(COLUMNS(tbl_Geographic[#This Row] )- COUNTBLANK(tbl_Geographic[#This Row]))/COLUMNS(tbl_Geographic[#This Row])*100</f>
        <v>0</v>
      </c>
      <c r="N62" s="168">
        <f>(COLUMNS(tbl_statistical[#This Row] )- COUNTBLANK(tbl_statistical[#This Row]))/COLUMNS(tbl_statistical[#This Row])*100</f>
        <v>0</v>
      </c>
      <c r="O62" s="168">
        <f>(COLUMNS(tbl_MetadataLog[[#This Row],[Respondent]:[Filename]] )- COUNTBLANK($C62:$I62))/COLUMNS(tbl_MetadataLog[[#This Row],[Respondent]:[Filename]])*100</f>
        <v>100</v>
      </c>
    </row>
    <row r="63" spans="1:15" ht="58" x14ac:dyDescent="0.35">
      <c r="A63" s="35">
        <f>MAIN!A63</f>
        <v>58</v>
      </c>
      <c r="B63" s="162" t="str">
        <f>MAIN!B63</f>
        <v>Transformers</v>
      </c>
      <c r="C63" s="56"/>
      <c r="D63" s="56"/>
      <c r="E63" s="56"/>
      <c r="F63" s="66"/>
      <c r="G63" s="66"/>
      <c r="H63" s="66"/>
      <c r="I63" s="66"/>
      <c r="J63" s="172" t="s">
        <v>1373</v>
      </c>
      <c r="K63" s="172" t="s">
        <v>1374</v>
      </c>
      <c r="L63" s="168">
        <f>(COLUMNS(tbl_Metadata_Main[[#This Row],[Title ]:[Unit of Analysis ]] )- COUNTBLANK(tbl_Metadata_Main[[#This Row],[Title ]:[Unit of Analysis ]] ))/COLUMNS(tbl_Metadata_Main[[#This Row],[Title ]:[Unit of Analysis ]] )*100</f>
        <v>3.9215686274509802</v>
      </c>
      <c r="M63" s="168">
        <f>(COLUMNS(tbl_Geographic[#This Row] )- COUNTBLANK(tbl_Geographic[#This Row]))/COLUMNS(tbl_Geographic[#This Row])*100</f>
        <v>100</v>
      </c>
      <c r="N63" s="168">
        <f>(COLUMNS(tbl_statistical[#This Row] )- COUNTBLANK(tbl_statistical[#This Row]))/COLUMNS(tbl_statistical[#This Row])*100</f>
        <v>41.17647058823529</v>
      </c>
      <c r="O63" s="168">
        <f>(COLUMNS(tbl_MetadataLog[[#This Row],[Respondent]:[Filename]] )- COUNTBLANK($C63:$I63))/COLUMNS(tbl_MetadataLog[[#This Row],[Respondent]:[Filename]])*100</f>
        <v>0</v>
      </c>
    </row>
    <row r="64" spans="1:15" ht="130.5" x14ac:dyDescent="0.35">
      <c r="A64" s="35">
        <f>MAIN!A64</f>
        <v>59</v>
      </c>
      <c r="B64" s="222" t="str">
        <f>MAIN!B64</f>
        <v>Terrestrial Habitats</v>
      </c>
      <c r="C64" s="56" t="s">
        <v>904</v>
      </c>
      <c r="D64" s="56" t="s">
        <v>45</v>
      </c>
      <c r="E64" s="56" t="s">
        <v>905</v>
      </c>
      <c r="F64" s="66">
        <v>44285</v>
      </c>
      <c r="G64" s="66">
        <v>44285</v>
      </c>
      <c r="H64" s="66">
        <v>44650</v>
      </c>
      <c r="I64" s="66" t="s">
        <v>1489</v>
      </c>
      <c r="J64" s="172" t="s">
        <v>1490</v>
      </c>
      <c r="K64" s="172" t="s">
        <v>1491</v>
      </c>
      <c r="L64" s="168">
        <f>(COLUMNS(tbl_Metadata_Main[[#This Row],[Title ]:[Unit of Analysis ]] )- COUNTBLANK(tbl_Metadata_Main[[#This Row],[Title ]:[Unit of Analysis ]] ))/COLUMNS(tbl_Metadata_Main[[#This Row],[Title ]:[Unit of Analysis ]] )*100</f>
        <v>80.392156862745097</v>
      </c>
      <c r="M64" s="168">
        <f>(COLUMNS(tbl_Geographic[#This Row] )- COUNTBLANK(tbl_Geographic[#This Row]))/COLUMNS(tbl_Geographic[#This Row])*100</f>
        <v>0</v>
      </c>
      <c r="N64" s="168">
        <f>(COLUMNS(tbl_statistical[#This Row] )- COUNTBLANK(tbl_statistical[#This Row]))/COLUMNS(tbl_statistical[#This Row])*100</f>
        <v>0</v>
      </c>
      <c r="O64" s="168">
        <f>(COLUMNS(tbl_MetadataLog[[#This Row],[Respondent]:[Filename]] )- COUNTBLANK($C64:$I64))/COLUMNS(tbl_MetadataLog[[#This Row],[Respondent]:[Filename]])*100</f>
        <v>100</v>
      </c>
    </row>
    <row r="65" spans="1:15" x14ac:dyDescent="0.35">
      <c r="A65" s="35">
        <f>MAIN!A65</f>
        <v>60</v>
      </c>
      <c r="B65" s="190" t="str">
        <f>MAIN!B65</f>
        <v>Water Pipes</v>
      </c>
      <c r="C65" s="56"/>
      <c r="D65" s="56"/>
      <c r="E65" s="56"/>
      <c r="F65" s="66"/>
      <c r="G65" s="66"/>
      <c r="H65" s="66"/>
      <c r="I65" s="66"/>
      <c r="J65" s="172"/>
      <c r="K65" s="172" t="s">
        <v>1385</v>
      </c>
      <c r="L65" s="168">
        <f>(COLUMNS(tbl_Metadata_Main[[#This Row],[Title ]:[Unit of Analysis ]] )- COUNTBLANK(tbl_Metadata_Main[[#This Row],[Title ]:[Unit of Analysis ]] ))/COLUMNS(tbl_Metadata_Main[[#This Row],[Title ]:[Unit of Analysis ]] )*100</f>
        <v>3.9215686274509802</v>
      </c>
      <c r="M65" s="168">
        <f>(COLUMNS(tbl_Geographic[#This Row] )- COUNTBLANK(tbl_Geographic[#This Row]))/COLUMNS(tbl_Geographic[#This Row])*100</f>
        <v>0</v>
      </c>
      <c r="N65" s="168">
        <f>(COLUMNS(tbl_statistical[#This Row] )- COUNTBLANK(tbl_statistical[#This Row]))/COLUMNS(tbl_statistical[#This Row])*100</f>
        <v>0</v>
      </c>
      <c r="O65" s="168">
        <f>(COLUMNS(tbl_MetadataLog[[#This Row],[Respondent]:[Filename]] )- COUNTBLANK($C65:$I65))/COLUMNS(tbl_MetadataLog[[#This Row],[Respondent]:[Filename]])*100</f>
        <v>0</v>
      </c>
    </row>
    <row r="66" spans="1:15" x14ac:dyDescent="0.35">
      <c r="A66" s="35">
        <f>MAIN!A66</f>
        <v>61</v>
      </c>
      <c r="B66" s="190" t="str">
        <f>MAIN!B66</f>
        <v>Water Pumps</v>
      </c>
      <c r="C66" s="56"/>
      <c r="D66" s="56"/>
      <c r="E66" s="56"/>
      <c r="F66" s="66"/>
      <c r="G66" s="66"/>
      <c r="H66" s="66"/>
      <c r="I66" s="66"/>
      <c r="J66" s="172"/>
      <c r="K66" s="172" t="s">
        <v>1385</v>
      </c>
      <c r="L66" s="168">
        <f>(COLUMNS(tbl_Metadata_Main[[#This Row],[Title ]:[Unit of Analysis ]] )- COUNTBLANK(tbl_Metadata_Main[[#This Row],[Title ]:[Unit of Analysis ]] ))/COLUMNS(tbl_Metadata_Main[[#This Row],[Title ]:[Unit of Analysis ]] )*100</f>
        <v>3.9215686274509802</v>
      </c>
      <c r="M66" s="168">
        <f>(COLUMNS(tbl_Geographic[#This Row] )- COUNTBLANK(tbl_Geographic[#This Row]))/COLUMNS(tbl_Geographic[#This Row])*100</f>
        <v>0</v>
      </c>
      <c r="N66" s="168">
        <f>(COLUMNS(tbl_statistical[#This Row] )- COUNTBLANK(tbl_statistical[#This Row]))/COLUMNS(tbl_statistical[#This Row])*100</f>
        <v>0</v>
      </c>
      <c r="O66" s="168">
        <f>(COLUMNS(tbl_MetadataLog[[#This Row],[Respondent]:[Filename]] )- COUNTBLANK($C66:$I66))/COLUMNS(tbl_MetadataLog[[#This Row],[Respondent]:[Filename]])*100</f>
        <v>0</v>
      </c>
    </row>
    <row r="67" spans="1:15" x14ac:dyDescent="0.35">
      <c r="A67" s="35">
        <f>MAIN!A67</f>
        <v>62</v>
      </c>
      <c r="B67" s="190" t="str">
        <f>MAIN!B67</f>
        <v>Water Tanks/Reservoirs</v>
      </c>
      <c r="C67" s="56"/>
      <c r="D67" s="56"/>
      <c r="E67" s="56"/>
      <c r="F67" s="66"/>
      <c r="G67" s="66"/>
      <c r="H67" s="66"/>
      <c r="I67" s="66"/>
      <c r="J67" s="172"/>
      <c r="K67" s="172" t="s">
        <v>1385</v>
      </c>
      <c r="L67" s="168">
        <f>(COLUMNS(tbl_Metadata_Main[[#This Row],[Title ]:[Unit of Analysis ]] )- COUNTBLANK(tbl_Metadata_Main[[#This Row],[Title ]:[Unit of Analysis ]] ))/COLUMNS(tbl_Metadata_Main[[#This Row],[Title ]:[Unit of Analysis ]] )*100</f>
        <v>3.9215686274509802</v>
      </c>
      <c r="M67" s="168">
        <f>(COLUMNS(tbl_Geographic[#This Row] )- COUNTBLANK(tbl_Geographic[#This Row]))/COLUMNS(tbl_Geographic[#This Row])*100</f>
        <v>0</v>
      </c>
      <c r="N67" s="168">
        <f>(COLUMNS(tbl_statistical[#This Row] )- COUNTBLANK(tbl_statistical[#This Row]))/COLUMNS(tbl_statistical[#This Row])*100</f>
        <v>0</v>
      </c>
      <c r="O67" s="168">
        <f>(COLUMNS(tbl_MetadataLog[[#This Row],[Respondent]:[Filename]] )- COUNTBLANK($C67:$I67))/COLUMNS(tbl_MetadataLog[[#This Row],[Respondent]:[Filename]])*100</f>
        <v>0</v>
      </c>
    </row>
    <row r="68" spans="1:15" x14ac:dyDescent="0.35">
      <c r="A68" s="35">
        <f>MAIN!A68</f>
        <v>63</v>
      </c>
      <c r="B68" s="220" t="str">
        <f>MAIN!B68</f>
        <v>Agricultural Impacts</v>
      </c>
      <c r="C68" s="56"/>
      <c r="D68" s="56"/>
      <c r="E68" s="56"/>
      <c r="F68" s="66"/>
      <c r="G68" s="66"/>
      <c r="H68" s="66"/>
      <c r="I68" s="66"/>
      <c r="J68" s="172"/>
      <c r="K68" s="172" t="s">
        <v>1382</v>
      </c>
      <c r="L68" s="168">
        <f>(COLUMNS(tbl_Metadata_Main[[#This Row],[Title ]:[Unit of Analysis ]] )- COUNTBLANK(tbl_Metadata_Main[[#This Row],[Title ]:[Unit of Analysis ]] ))/COLUMNS(tbl_Metadata_Main[[#This Row],[Title ]:[Unit of Analysis ]] )*100</f>
        <v>5.8823529411764701</v>
      </c>
      <c r="M68" s="168">
        <f>(COLUMNS(tbl_Geographic[#This Row] )- COUNTBLANK(tbl_Geographic[#This Row]))/COLUMNS(tbl_Geographic[#This Row])*100</f>
        <v>0</v>
      </c>
      <c r="N68" s="168">
        <f>(COLUMNS(tbl_statistical[#This Row] )- COUNTBLANK(tbl_statistical[#This Row]))/COLUMNS(tbl_statistical[#This Row])*100</f>
        <v>0</v>
      </c>
      <c r="O68" s="168">
        <f>(COLUMNS(tbl_MetadataLog[[#This Row],[Respondent]:[Filename]] )- COUNTBLANK($C68:$I68))/COLUMNS(tbl_MetadataLog[[#This Row],[Respondent]:[Filename]])*100</f>
        <v>0</v>
      </c>
    </row>
    <row r="69" spans="1:15" x14ac:dyDescent="0.35">
      <c r="A69" s="35">
        <f>MAIN!A69</f>
        <v>64</v>
      </c>
      <c r="B69" s="220" t="str">
        <f>MAIN!B69</f>
        <v>Loss of water resources</v>
      </c>
      <c r="C69" s="56"/>
      <c r="D69" s="56"/>
      <c r="E69" s="56"/>
      <c r="F69" s="66"/>
      <c r="G69" s="66"/>
      <c r="H69" s="66"/>
      <c r="I69" s="66"/>
      <c r="J69" s="172"/>
      <c r="K69" s="172" t="s">
        <v>1382</v>
      </c>
      <c r="L69" s="168">
        <f>(COLUMNS(tbl_Metadata_Main[[#This Row],[Title ]:[Unit of Analysis ]] )- COUNTBLANK(tbl_Metadata_Main[[#This Row],[Title ]:[Unit of Analysis ]] ))/COLUMNS(tbl_Metadata_Main[[#This Row],[Title ]:[Unit of Analysis ]] )*100</f>
        <v>5.8823529411764701</v>
      </c>
      <c r="M69" s="168">
        <f>(COLUMNS(tbl_Geographic[#This Row] )- COUNTBLANK(tbl_Geographic[#This Row]))/COLUMNS(tbl_Geographic[#This Row])*100</f>
        <v>0</v>
      </c>
      <c r="N69" s="168">
        <f>(COLUMNS(tbl_statistical[#This Row] )- COUNTBLANK(tbl_statistical[#This Row]))/COLUMNS(tbl_statistical[#This Row])*100</f>
        <v>5.8823529411764701</v>
      </c>
      <c r="O69" s="168">
        <f>(COLUMNS(tbl_MetadataLog[[#This Row],[Respondent]:[Filename]] )- COUNTBLANK($C69:$I69))/COLUMNS(tbl_MetadataLog[[#This Row],[Respondent]:[Filename]])*100</f>
        <v>0</v>
      </c>
    </row>
    <row r="70" spans="1:15" ht="72.5" x14ac:dyDescent="0.35">
      <c r="A70" s="35">
        <f>MAIN!A70</f>
        <v>65</v>
      </c>
      <c r="B70" s="162" t="str">
        <f>MAIN!B70</f>
        <v>Critical Facilities</v>
      </c>
      <c r="C70" s="56" t="s">
        <v>904</v>
      </c>
      <c r="D70" s="56" t="s">
        <v>45</v>
      </c>
      <c r="E70" s="56" t="s">
        <v>905</v>
      </c>
      <c r="F70" s="66">
        <v>44265</v>
      </c>
      <c r="G70" s="66">
        <v>44265</v>
      </c>
      <c r="H70" s="66">
        <v>44630</v>
      </c>
      <c r="I70" s="66" t="s">
        <v>1002</v>
      </c>
      <c r="J70" s="172" t="s">
        <v>1003</v>
      </c>
      <c r="K70" s="172" t="s">
        <v>1010</v>
      </c>
      <c r="L70" s="168">
        <f>(COLUMNS(tbl_Metadata_Main[[#This Row],[Title ]:[Unit of Analysis ]] )- COUNTBLANK(tbl_Metadata_Main[[#This Row],[Title ]:[Unit of Analysis ]] ))/COLUMNS(tbl_Metadata_Main[[#This Row],[Title ]:[Unit of Analysis ]] )*100</f>
        <v>45.098039215686278</v>
      </c>
      <c r="M70" s="168">
        <f>(COLUMNS(tbl_Geographic[#This Row] )- COUNTBLANK(tbl_Geographic[#This Row]))/COLUMNS(tbl_Geographic[#This Row])*100</f>
        <v>0</v>
      </c>
      <c r="N70" s="168">
        <f>(COLUMNS(tbl_statistical[#This Row] )- COUNTBLANK(tbl_statistical[#This Row]))/COLUMNS(tbl_statistical[#This Row])*100</f>
        <v>0</v>
      </c>
      <c r="O70" s="168">
        <f>(COLUMNS(tbl_MetadataLog[[#This Row],[Respondent]:[Filename]] )- COUNTBLANK($C70:$I70))/COLUMNS(tbl_MetadataLog[[#This Row],[Respondent]:[Filename]])*100</f>
        <v>100</v>
      </c>
    </row>
    <row r="71" spans="1:15" ht="87" x14ac:dyDescent="0.35">
      <c r="A71" s="35">
        <f>MAIN!A71</f>
        <v>66</v>
      </c>
      <c r="B71" s="220" t="str">
        <f>MAIN!B71</f>
        <v>Solid Waste</v>
      </c>
      <c r="C71" s="56"/>
      <c r="D71" s="56"/>
      <c r="E71" s="56"/>
      <c r="F71" s="66"/>
      <c r="G71" s="66"/>
      <c r="H71" s="66"/>
      <c r="I71" s="66"/>
      <c r="J71" s="172" t="s">
        <v>1386</v>
      </c>
      <c r="K71" s="172"/>
      <c r="L71" s="168">
        <f>(COLUMNS(tbl_Metadata_Main[[#This Row],[Title ]:[Unit of Analysis ]] )- COUNTBLANK(tbl_Metadata_Main[[#This Row],[Title ]:[Unit of Analysis ]] ))/COLUMNS(tbl_Metadata_Main[[#This Row],[Title ]:[Unit of Analysis ]] )*100</f>
        <v>1.9607843137254901</v>
      </c>
      <c r="M71" s="168">
        <f>(COLUMNS(tbl_Geographic[#This Row] )- COUNTBLANK(tbl_Geographic[#This Row]))/COLUMNS(tbl_Geographic[#This Row])*100</f>
        <v>0</v>
      </c>
      <c r="N71" s="168">
        <f>(COLUMNS(tbl_statistical[#This Row] )- COUNTBLANK(tbl_statistical[#This Row]))/COLUMNS(tbl_statistical[#This Row])*100</f>
        <v>0</v>
      </c>
      <c r="O71" s="168">
        <f>(COLUMNS(tbl_MetadataLog[[#This Row],[Respondent]:[Filename]] )- COUNTBLANK($C71:$I71))/COLUMNS(tbl_MetadataLog[[#This Row],[Respondent]:[Filename]])*100</f>
        <v>0</v>
      </c>
    </row>
    <row r="72" spans="1:15" ht="130.5" x14ac:dyDescent="0.35">
      <c r="A72" s="35">
        <f>MAIN!A72</f>
        <v>67</v>
      </c>
      <c r="B72" s="125" t="str">
        <f>MAIN!B72</f>
        <v>Protected Areas</v>
      </c>
      <c r="C72" s="56"/>
      <c r="D72" s="56"/>
      <c r="E72" s="56"/>
      <c r="F72" s="66"/>
      <c r="G72" s="66"/>
      <c r="H72" s="66"/>
      <c r="I72" s="66"/>
      <c r="J72" s="172" t="s">
        <v>1397</v>
      </c>
      <c r="K72" s="172"/>
      <c r="L72" s="168">
        <f>(COLUMNS(tbl_Metadata_Main[[#This Row],[Title ]:[Unit of Analysis ]] )- COUNTBLANK(tbl_Metadata_Main[[#This Row],[Title ]:[Unit of Analysis ]] ))/COLUMNS(tbl_Metadata_Main[[#This Row],[Title ]:[Unit of Analysis ]] )*100</f>
        <v>7.8431372549019605</v>
      </c>
      <c r="M72" s="168">
        <f>(COLUMNS(tbl_Geographic[#This Row] )- COUNTBLANK(tbl_Geographic[#This Row]))/COLUMNS(tbl_Geographic[#This Row])*100</f>
        <v>0</v>
      </c>
      <c r="N72" s="168">
        <f>(COLUMNS(tbl_statistical[#This Row] )- COUNTBLANK(tbl_statistical[#This Row]))/COLUMNS(tbl_statistical[#This Row])*100</f>
        <v>0</v>
      </c>
      <c r="O72" s="168">
        <f>(COLUMNS(tbl_MetadataLog[[#This Row],[Respondent]:[Filename]] )- COUNTBLANK($C72:$I72))/COLUMNS(tbl_MetadataLog[[#This Row],[Respondent]:[Filename]])*100</f>
        <v>0</v>
      </c>
    </row>
    <row r="73" spans="1:15" ht="87" x14ac:dyDescent="0.35">
      <c r="A73" s="35">
        <f>MAIN!A73</f>
        <v>68</v>
      </c>
      <c r="B73" s="162" t="str">
        <f>MAIN!B73</f>
        <v>Digital Terrain Model</v>
      </c>
      <c r="C73" s="56" t="s">
        <v>1403</v>
      </c>
      <c r="D73" s="56" t="s">
        <v>45</v>
      </c>
      <c r="E73" s="56" t="s">
        <v>905</v>
      </c>
      <c r="F73" s="66">
        <v>44277</v>
      </c>
      <c r="G73" s="66">
        <v>44277</v>
      </c>
      <c r="H73" s="66">
        <v>44277</v>
      </c>
      <c r="I73" s="66"/>
      <c r="J73" s="172" t="s">
        <v>1398</v>
      </c>
      <c r="K73" s="172"/>
      <c r="L73" s="168">
        <f>(COLUMNS(tbl_Metadata_Main[[#This Row],[Title ]:[Unit of Analysis ]] )- COUNTBLANK(tbl_Metadata_Main[[#This Row],[Title ]:[Unit of Analysis ]] ))/COLUMNS(tbl_Metadata_Main[[#This Row],[Title ]:[Unit of Analysis ]] )*100</f>
        <v>41.17647058823529</v>
      </c>
      <c r="M73" s="168">
        <f>(COLUMNS(tbl_Geographic[#This Row] )- COUNTBLANK(tbl_Geographic[#This Row]))/COLUMNS(tbl_Geographic[#This Row])*100</f>
        <v>0</v>
      </c>
      <c r="N73" s="168">
        <f>(COLUMNS(tbl_statistical[#This Row] )- COUNTBLANK(tbl_statistical[#This Row]))/COLUMNS(tbl_statistical[#This Row])*100</f>
        <v>0</v>
      </c>
      <c r="O73" s="168">
        <f>(COLUMNS(tbl_MetadataLog[[#This Row],[Respondent]:[Filename]] )- COUNTBLANK($C73:$I73))/COLUMNS(tbl_MetadataLog[[#This Row],[Respondent]:[Filename]])*100</f>
        <v>85.714285714285708</v>
      </c>
    </row>
    <row r="74" spans="1:15" x14ac:dyDescent="0.35">
      <c r="A74" s="35">
        <f>MAIN!A74</f>
        <v>69</v>
      </c>
      <c r="B74" s="125" t="str">
        <f>MAIN!B74</f>
        <v>Bathymetry</v>
      </c>
      <c r="C74" s="56"/>
      <c r="D74" s="56"/>
      <c r="E74" s="56"/>
      <c r="F74" s="66"/>
      <c r="G74" s="66"/>
      <c r="H74" s="66"/>
      <c r="I74" s="66"/>
      <c r="J74" s="172"/>
      <c r="K74" s="172"/>
      <c r="L74" s="168">
        <f>(COLUMNS(tbl_Metadata_Main[[#This Row],[Title ]:[Unit of Analysis ]] )- COUNTBLANK(tbl_Metadata_Main[[#This Row],[Title ]:[Unit of Analysis ]] ))/COLUMNS(tbl_Metadata_Main[[#This Row],[Title ]:[Unit of Analysis ]] )*100</f>
        <v>11.76470588235294</v>
      </c>
      <c r="M74" s="168">
        <f>(COLUMNS(tbl_Geographic[#This Row] )- COUNTBLANK(tbl_Geographic[#This Row]))/COLUMNS(tbl_Geographic[#This Row])*100</f>
        <v>62.5</v>
      </c>
      <c r="N74" s="168">
        <f>(COLUMNS(tbl_statistical[#This Row] )- COUNTBLANK(tbl_statistical[#This Row]))/COLUMNS(tbl_statistical[#This Row])*100</f>
        <v>29.411764705882355</v>
      </c>
      <c r="O74" s="168">
        <f>(COLUMNS(tbl_MetadataLog[[#This Row],[Respondent]:[Filename]] )- COUNTBLANK($C74:$I74))/COLUMNS(tbl_MetadataLog[[#This Row],[Respondent]:[Filename]])*100</f>
        <v>0</v>
      </c>
    </row>
    <row r="75" spans="1:15" ht="72.5" x14ac:dyDescent="0.35">
      <c r="A75" s="35">
        <f>MAIN!A75</f>
        <v>70</v>
      </c>
      <c r="B75" s="162" t="str">
        <f>MAIN!B75</f>
        <v>Migration</v>
      </c>
      <c r="C75" s="56" t="s">
        <v>1098</v>
      </c>
      <c r="D75" s="56" t="s">
        <v>1758</v>
      </c>
      <c r="E75" s="56" t="s">
        <v>905</v>
      </c>
      <c r="F75" s="66">
        <v>44270</v>
      </c>
      <c r="G75" s="66">
        <v>44270</v>
      </c>
      <c r="H75" s="66">
        <v>44635</v>
      </c>
      <c r="I75" s="66" t="s">
        <v>1179</v>
      </c>
      <c r="J75" s="172" t="s">
        <v>1151</v>
      </c>
      <c r="K75" s="172"/>
      <c r="L75" s="168">
        <f>(COLUMNS(tbl_Metadata_Main[[#This Row],[Title ]:[Unit of Analysis ]] )- COUNTBLANK(tbl_Metadata_Main[[#This Row],[Title ]:[Unit of Analysis ]] ))/COLUMNS(tbl_Metadata_Main[[#This Row],[Title ]:[Unit of Analysis ]] )*100</f>
        <v>64.705882352941174</v>
      </c>
      <c r="M75" s="168">
        <f>(COLUMNS(tbl_Geographic[#This Row] )- COUNTBLANK(tbl_Geographic[#This Row]))/COLUMNS(tbl_Geographic[#This Row])*100</f>
        <v>62.5</v>
      </c>
      <c r="N75" s="168">
        <f>(COLUMNS(tbl_statistical[#This Row] )- COUNTBLANK(tbl_statistical[#This Row]))/COLUMNS(tbl_statistical[#This Row])*100</f>
        <v>29.411764705882355</v>
      </c>
      <c r="O75" s="168">
        <f>(COLUMNS(tbl_MetadataLog[[#This Row],[Respondent]:[Filename]] )- COUNTBLANK($C75:$I75))/COLUMNS(tbl_MetadataLog[[#This Row],[Respondent]:[Filename]])*100</f>
        <v>100</v>
      </c>
    </row>
    <row r="76" spans="1:15" ht="72.5" x14ac:dyDescent="0.35">
      <c r="A76" s="35">
        <f>MAIN!A76</f>
        <v>71</v>
      </c>
      <c r="B76" s="162" t="str">
        <f>MAIN!B76</f>
        <v>Health Statistics</v>
      </c>
      <c r="C76" s="56" t="s">
        <v>1098</v>
      </c>
      <c r="D76" s="56" t="s">
        <v>1758</v>
      </c>
      <c r="E76" s="56" t="s">
        <v>905</v>
      </c>
      <c r="F76" s="66">
        <v>44270</v>
      </c>
      <c r="G76" s="66">
        <v>44270</v>
      </c>
      <c r="H76" s="66">
        <v>44635</v>
      </c>
      <c r="I76" s="66" t="s">
        <v>1187</v>
      </c>
      <c r="J76" s="172" t="s">
        <v>1151</v>
      </c>
      <c r="K76" s="172"/>
      <c r="L76" s="168">
        <f>(COLUMNS(tbl_Metadata_Main[[#This Row],[Title ]:[Unit of Analysis ]] )- COUNTBLANK(tbl_Metadata_Main[[#This Row],[Title ]:[Unit of Analysis ]] ))/COLUMNS(tbl_Metadata_Main[[#This Row],[Title ]:[Unit of Analysis ]] )*100</f>
        <v>52.941176470588239</v>
      </c>
      <c r="M76" s="168">
        <f>(COLUMNS(tbl_Geographic[#This Row] )- COUNTBLANK(tbl_Geographic[#This Row]))/COLUMNS(tbl_Geographic[#This Row])*100</f>
        <v>62.5</v>
      </c>
      <c r="N76" s="168">
        <f>(COLUMNS(tbl_statistical[#This Row] )- COUNTBLANK(tbl_statistical[#This Row]))/COLUMNS(tbl_statistical[#This Row])*100</f>
        <v>17.647058823529413</v>
      </c>
      <c r="O76" s="168">
        <f>(COLUMNS(tbl_MetadataLog[[#This Row],[Respondent]:[Filename]] )- COUNTBLANK($C76:$I76))/COLUMNS(tbl_MetadataLog[[#This Row],[Respondent]:[Filename]])*100</f>
        <v>100</v>
      </c>
    </row>
    <row r="77" spans="1:15" ht="72.5" x14ac:dyDescent="0.35">
      <c r="A77" s="35">
        <f>MAIN!A77</f>
        <v>72</v>
      </c>
      <c r="B77" s="162" t="str">
        <f>MAIN!B77</f>
        <v>Living Conditions</v>
      </c>
      <c r="C77" s="56" t="s">
        <v>1098</v>
      </c>
      <c r="D77" s="56" t="s">
        <v>1758</v>
      </c>
      <c r="E77" s="56" t="s">
        <v>905</v>
      </c>
      <c r="F77" s="66">
        <v>44271</v>
      </c>
      <c r="G77" s="66">
        <v>44270</v>
      </c>
      <c r="H77" s="66">
        <v>44635</v>
      </c>
      <c r="I77" s="66" t="s">
        <v>1223</v>
      </c>
      <c r="J77" s="172" t="s">
        <v>1151</v>
      </c>
      <c r="K77" s="172"/>
      <c r="L77" s="168">
        <f>(COLUMNS(tbl_Metadata_Main[[#This Row],[Title ]:[Unit of Analysis ]] )- COUNTBLANK(tbl_Metadata_Main[[#This Row],[Title ]:[Unit of Analysis ]] ))/COLUMNS(tbl_Metadata_Main[[#This Row],[Title ]:[Unit of Analysis ]] )*100</f>
        <v>50.980392156862742</v>
      </c>
      <c r="M77" s="168">
        <f>(COLUMNS(tbl_Geographic[#This Row] )- COUNTBLANK(tbl_Geographic[#This Row]))/COLUMNS(tbl_Geographic[#This Row])*100</f>
        <v>0</v>
      </c>
      <c r="N77" s="168">
        <f>(COLUMNS(tbl_statistical[#This Row] )- COUNTBLANK(tbl_statistical[#This Row]))/COLUMNS(tbl_statistical[#This Row])*100</f>
        <v>0</v>
      </c>
      <c r="O77" s="168">
        <f>(COLUMNS(tbl_MetadataLog[[#This Row],[Respondent]:[Filename]] )- COUNTBLANK($C77:$I77))/COLUMNS(tbl_MetadataLog[[#This Row],[Respondent]:[Filename]])*100</f>
        <v>100</v>
      </c>
    </row>
    <row r="78" spans="1:15" x14ac:dyDescent="0.35">
      <c r="A78" s="35">
        <f>MAIN!A78</f>
        <v>73</v>
      </c>
      <c r="B78" s="125" t="str">
        <f>MAIN!B78</f>
        <v>ICT Inventory</v>
      </c>
      <c r="C78" s="56"/>
      <c r="D78" s="56"/>
      <c r="E78" s="56"/>
      <c r="F78" s="66"/>
      <c r="G78" s="66"/>
      <c r="H78" s="66"/>
      <c r="I78" s="66"/>
      <c r="J78" s="172"/>
      <c r="K78" s="172"/>
      <c r="L78" s="168">
        <f>(COLUMNS(tbl_Metadata_Main[[#This Row],[Title ]:[Unit of Analysis ]] )- COUNTBLANK(tbl_Metadata_Main[[#This Row],[Title ]:[Unit of Analysis ]] ))/COLUMNS(tbl_Metadata_Main[[#This Row],[Title ]:[Unit of Analysis ]] )*100</f>
        <v>1.9607843137254901</v>
      </c>
      <c r="M78" s="168">
        <f>(COLUMNS(tbl_Geographic[#This Row] )- COUNTBLANK(tbl_Geographic[#This Row]))/COLUMNS(tbl_Geographic[#This Row])*100</f>
        <v>87.5</v>
      </c>
      <c r="N78" s="168">
        <f>(COLUMNS(tbl_statistical[#This Row] )- COUNTBLANK(tbl_statistical[#This Row]))/COLUMNS(tbl_statistical[#This Row])*100</f>
        <v>35.294117647058826</v>
      </c>
      <c r="O78" s="168">
        <f>(COLUMNS(tbl_MetadataLog[[#This Row],[Respondent]:[Filename]] )- COUNTBLANK($C78:$I78))/COLUMNS(tbl_MetadataLog[[#This Row],[Respondent]:[Filename]])*100</f>
        <v>0</v>
      </c>
    </row>
    <row r="79" spans="1:15" ht="43.5" x14ac:dyDescent="0.35">
      <c r="A79" s="35">
        <f>MAIN!A79</f>
        <v>74</v>
      </c>
      <c r="B79" s="162" t="str">
        <f>MAIN!B79</f>
        <v>Turtle Beaches</v>
      </c>
      <c r="C79" s="56" t="s">
        <v>905</v>
      </c>
      <c r="D79" s="56"/>
      <c r="E79" s="56" t="s">
        <v>905</v>
      </c>
      <c r="F79" s="66">
        <v>44272</v>
      </c>
      <c r="G79" s="66">
        <v>44272</v>
      </c>
      <c r="H79" s="66">
        <v>44271</v>
      </c>
      <c r="I79" s="66" t="s">
        <v>1319</v>
      </c>
      <c r="J79" s="172" t="s">
        <v>1296</v>
      </c>
      <c r="K79" s="172" t="s">
        <v>1250</v>
      </c>
      <c r="L79" s="168">
        <f>(COLUMNS(tbl_Metadata_Main[[#This Row],[Title ]:[Unit of Analysis ]] )- COUNTBLANK(tbl_Metadata_Main[[#This Row],[Title ]:[Unit of Analysis ]] ))/COLUMNS(tbl_Metadata_Main[[#This Row],[Title ]:[Unit of Analysis ]] )*100</f>
        <v>74.509803921568633</v>
      </c>
      <c r="M79" s="168">
        <f>(COLUMNS(tbl_Geographic[#This Row] )- COUNTBLANK(tbl_Geographic[#This Row]))/COLUMNS(tbl_Geographic[#This Row])*100</f>
        <v>0</v>
      </c>
      <c r="N79" s="168">
        <f>(COLUMNS(tbl_statistical[#This Row] )- COUNTBLANK(tbl_statistical[#This Row]))/COLUMNS(tbl_statistical[#This Row])*100</f>
        <v>0</v>
      </c>
      <c r="O79" s="168">
        <f>(COLUMNS(tbl_MetadataLog[[#This Row],[Respondent]:[Filename]] )- COUNTBLANK($C79:$I79))/COLUMNS(tbl_MetadataLog[[#This Row],[Respondent]:[Filename]])*100</f>
        <v>85.714285714285708</v>
      </c>
    </row>
    <row r="80" spans="1:15" x14ac:dyDescent="0.35">
      <c r="A80" s="35">
        <f>MAIN!A80</f>
        <v>75</v>
      </c>
      <c r="B80" s="125" t="str">
        <f>MAIN!B80</f>
        <v>Water Access Points</v>
      </c>
      <c r="C80" s="56"/>
      <c r="D80" s="56"/>
      <c r="E80" s="56"/>
      <c r="F80" s="66"/>
      <c r="G80" s="66"/>
      <c r="H80" s="66"/>
      <c r="I80" s="66"/>
      <c r="J80" s="172"/>
      <c r="K80" s="172"/>
      <c r="L80" s="168">
        <f>(COLUMNS(tbl_Metadata_Main[[#This Row],[Title ]:[Unit of Analysis ]] )- COUNTBLANK(tbl_Metadata_Main[[#This Row],[Title ]:[Unit of Analysis ]] ))/COLUMNS(tbl_Metadata_Main[[#This Row],[Title ]:[Unit of Analysis ]] )*100</f>
        <v>5.8823529411764701</v>
      </c>
      <c r="M80" s="168">
        <f>(COLUMNS(tbl_Geographic[#This Row] )- COUNTBLANK(tbl_Geographic[#This Row]))/COLUMNS(tbl_Geographic[#This Row])*100</f>
        <v>12.5</v>
      </c>
      <c r="N80" s="168">
        <f>(COLUMNS(tbl_statistical[#This Row] )- COUNTBLANK(tbl_statistical[#This Row]))/COLUMNS(tbl_statistical[#This Row])*100</f>
        <v>0</v>
      </c>
      <c r="O80" s="168">
        <f>(COLUMNS(tbl_MetadataLog[[#This Row],[Respondent]:[Filename]] )- COUNTBLANK($C80:$I80))/COLUMNS(tbl_MetadataLog[[#This Row],[Respondent]:[Filename]])*100</f>
        <v>0</v>
      </c>
    </row>
    <row r="81" spans="1:15" ht="29" x14ac:dyDescent="0.35">
      <c r="A81" s="35">
        <f>MAIN!A81</f>
        <v>76</v>
      </c>
      <c r="B81" s="162" t="str">
        <f>MAIN!B81</f>
        <v>Impacts on Historical Heritage</v>
      </c>
      <c r="C81" s="56" t="s">
        <v>1419</v>
      </c>
      <c r="D81" s="56" t="s">
        <v>833</v>
      </c>
      <c r="E81" s="56" t="s">
        <v>905</v>
      </c>
      <c r="F81" s="66">
        <v>44280</v>
      </c>
      <c r="G81" s="66">
        <v>44280</v>
      </c>
      <c r="H81" s="66">
        <v>44645</v>
      </c>
      <c r="I81" s="66"/>
      <c r="J81" s="172"/>
      <c r="K81" s="172" t="s">
        <v>1425</v>
      </c>
      <c r="L81" s="168">
        <f>(COLUMNS(tbl_Metadata_Main[[#This Row],[Title ]:[Unit of Analysis ]] )- COUNTBLANK(tbl_Metadata_Main[[#This Row],[Title ]:[Unit of Analysis ]] ))/COLUMNS(tbl_Metadata_Main[[#This Row],[Title ]:[Unit of Analysis ]] )*100</f>
        <v>39.215686274509807</v>
      </c>
      <c r="M81" s="168">
        <f>(COLUMNS(tbl_Geographic[#This Row] )- COUNTBLANK(tbl_Geographic[#This Row]))/COLUMNS(tbl_Geographic[#This Row])*100</f>
        <v>62.5</v>
      </c>
      <c r="N81" s="168">
        <f>(COLUMNS(tbl_statistical[#This Row] )- COUNTBLANK(tbl_statistical[#This Row]))/COLUMNS(tbl_statistical[#This Row])*100</f>
        <v>29.411764705882355</v>
      </c>
      <c r="O81" s="168">
        <f>(COLUMNS(tbl_MetadataLog[[#This Row],[Respondent]:[Filename]] )- COUNTBLANK($C81:$I81))/COLUMNS(tbl_MetadataLog[[#This Row],[Respondent]:[Filename]])*100</f>
        <v>85.714285714285708</v>
      </c>
    </row>
    <row r="82" spans="1:15" ht="58" x14ac:dyDescent="0.35">
      <c r="A82" s="35">
        <f>MAIN!A82</f>
        <v>77</v>
      </c>
      <c r="B82" s="125" t="str">
        <f>MAIN!B82</f>
        <v>Marine Units</v>
      </c>
      <c r="C82" s="56" t="s">
        <v>905</v>
      </c>
      <c r="D82" s="56"/>
      <c r="E82" s="56" t="s">
        <v>905</v>
      </c>
      <c r="F82" s="66">
        <v>44305</v>
      </c>
      <c r="G82" s="66">
        <v>44305</v>
      </c>
      <c r="H82" s="66">
        <v>44670</v>
      </c>
      <c r="I82" s="66" t="s">
        <v>1772</v>
      </c>
      <c r="J82" s="172" t="s">
        <v>1296</v>
      </c>
      <c r="K82" s="172" t="s">
        <v>1771</v>
      </c>
      <c r="L82" s="168">
        <f>(COLUMNS(tbl_Metadata_Main[[#This Row],[Title ]:[Unit of Analysis ]] )- COUNTBLANK(tbl_Metadata_Main[[#This Row],[Title ]:[Unit of Analysis ]] ))/COLUMNS(tbl_Metadata_Main[[#This Row],[Title ]:[Unit of Analysis ]] )*100</f>
        <v>74.509803921568633</v>
      </c>
      <c r="M82" s="168">
        <f>(COLUMNS(tbl_Geographic[#This Row] )- COUNTBLANK(tbl_Geographic[#This Row]))/COLUMNS(tbl_Geographic[#This Row])*100</f>
        <v>0</v>
      </c>
      <c r="N82" s="168">
        <f>(COLUMNS(tbl_statistical[#This Row] )- COUNTBLANK(tbl_statistical[#This Row]))/COLUMNS(tbl_statistical[#This Row])*100</f>
        <v>0</v>
      </c>
      <c r="O82" s="168">
        <f>(COLUMNS(tbl_MetadataLog[[#This Row],[Respondent]:[Filename]] )- COUNTBLANK($C82:$I82))/COLUMNS(tbl_MetadataLog[[#This Row],[Respondent]:[Filename]])*100</f>
        <v>85.714285714285708</v>
      </c>
    </row>
    <row r="83" spans="1:15" x14ac:dyDescent="0.35">
      <c r="A83" s="35">
        <f>MAIN!A83</f>
        <v>78</v>
      </c>
      <c r="B83" s="125" t="str">
        <f>MAIN!B83</f>
        <v>XTBC</v>
      </c>
      <c r="C83" s="56"/>
      <c r="D83" s="56"/>
      <c r="E83" s="56"/>
      <c r="F83" s="66"/>
      <c r="G83" s="66"/>
      <c r="H83" s="66"/>
      <c r="I83" s="66"/>
      <c r="J83" s="172"/>
      <c r="K83" s="172"/>
      <c r="L83" s="168">
        <f>(COLUMNS(tbl_Metadata_Main[[#This Row],[Title ]:[Unit of Analysis ]] )- COUNTBLANK(tbl_Metadata_Main[[#This Row],[Title ]:[Unit of Analysis ]] ))/COLUMNS(tbl_Metadata_Main[[#This Row],[Title ]:[Unit of Analysis ]] )*100</f>
        <v>1.9607843137254901</v>
      </c>
      <c r="M83" s="168">
        <f>(COLUMNS(tbl_Geographic[#This Row] )- COUNTBLANK(tbl_Geographic[#This Row]))/COLUMNS(tbl_Geographic[#This Row])*100</f>
        <v>0</v>
      </c>
      <c r="N83" s="168">
        <f>(COLUMNS(tbl_statistical[#This Row] )- COUNTBLANK(tbl_statistical[#This Row]))/COLUMNS(tbl_statistical[#This Row])*100</f>
        <v>0</v>
      </c>
      <c r="O83" s="168">
        <f>(COLUMNS(tbl_MetadataLog[[#This Row],[Respondent]:[Filename]] )- COUNTBLANK($C83:$I83))/COLUMNS(tbl_MetadataLog[[#This Row],[Respondent]:[Filename]])*100</f>
        <v>0</v>
      </c>
    </row>
    <row r="84" spans="1:15" x14ac:dyDescent="0.35">
      <c r="A84" s="35">
        <f>MAIN!A84</f>
        <v>79</v>
      </c>
      <c r="B84" s="125" t="str">
        <f>MAIN!B84</f>
        <v>XTBC</v>
      </c>
      <c r="C84" s="56"/>
      <c r="D84" s="56"/>
      <c r="E84" s="56"/>
      <c r="F84" s="66"/>
      <c r="G84" s="66"/>
      <c r="H84" s="66"/>
      <c r="I84" s="66"/>
      <c r="J84" s="172"/>
      <c r="K84" s="172"/>
      <c r="L84" s="168">
        <f>(COLUMNS(tbl_Metadata_Main[[#This Row],[Title ]:[Unit of Analysis ]] )- COUNTBLANK(tbl_Metadata_Main[[#This Row],[Title ]:[Unit of Analysis ]] ))/COLUMNS(tbl_Metadata_Main[[#This Row],[Title ]:[Unit of Analysis ]] )*100</f>
        <v>1.9607843137254901</v>
      </c>
      <c r="M84" s="168">
        <f>(COLUMNS(tbl_Geographic[#This Row] )- COUNTBLANK(tbl_Geographic[#This Row]))/COLUMNS(tbl_Geographic[#This Row])*100</f>
        <v>0</v>
      </c>
      <c r="N84" s="168">
        <f>(COLUMNS(tbl_statistical[#This Row] )- COUNTBLANK(tbl_statistical[#This Row]))/COLUMNS(tbl_statistical[#This Row])*100</f>
        <v>0</v>
      </c>
      <c r="O84" s="168">
        <f>(COLUMNS(tbl_MetadataLog[[#This Row],[Respondent]:[Filename]] )- COUNTBLANK($C84:$I84))/COLUMNS(tbl_MetadataLog[[#This Row],[Respondent]:[Filename]])*100</f>
        <v>0</v>
      </c>
    </row>
    <row r="85" spans="1:15" x14ac:dyDescent="0.35">
      <c r="A85" s="35">
        <f>MAIN!A85</f>
        <v>80</v>
      </c>
      <c r="B85" s="125" t="str">
        <f>MAIN!B85</f>
        <v>XTBC</v>
      </c>
      <c r="C85" s="56"/>
      <c r="D85" s="56"/>
      <c r="E85" s="56"/>
      <c r="F85" s="66"/>
      <c r="G85" s="66"/>
      <c r="H85" s="66"/>
      <c r="I85" s="66"/>
      <c r="J85" s="172"/>
      <c r="K85" s="172"/>
      <c r="L85" s="168">
        <f>(COLUMNS(tbl_Metadata_Main[[#This Row],[Title ]:[Unit of Analysis ]] )- COUNTBLANK(tbl_Metadata_Main[[#This Row],[Title ]:[Unit of Analysis ]] ))/COLUMNS(tbl_Metadata_Main[[#This Row],[Title ]:[Unit of Analysis ]] )*100</f>
        <v>1.9607843137254901</v>
      </c>
      <c r="M85" s="168">
        <f>(COLUMNS(tbl_Geographic[#This Row] )- COUNTBLANK(tbl_Geographic[#This Row]))/COLUMNS(tbl_Geographic[#This Row])*100</f>
        <v>0</v>
      </c>
      <c r="N85" s="168">
        <f>(COLUMNS(tbl_statistical[#This Row] )- COUNTBLANK(tbl_statistical[#This Row]))/COLUMNS(tbl_statistical[#This Row])*100</f>
        <v>0</v>
      </c>
      <c r="O85" s="168">
        <f>(COLUMNS(tbl_MetadataLog[[#This Row],[Respondent]:[Filename]] )- COUNTBLANK($C85:$I85))/COLUMNS(tbl_MetadataLog[[#This Row],[Respondent]:[Filename]])*100</f>
        <v>0</v>
      </c>
    </row>
    <row r="86" spans="1:15" x14ac:dyDescent="0.35">
      <c r="A86" s="35">
        <f>MAIN!A86</f>
        <v>81</v>
      </c>
      <c r="B86" s="125" t="str">
        <f>MAIN!B86</f>
        <v>XTBC</v>
      </c>
      <c r="C86" s="56"/>
      <c r="D86" s="56"/>
      <c r="E86" s="56"/>
      <c r="F86" s="66"/>
      <c r="G86" s="66"/>
      <c r="H86" s="66"/>
      <c r="I86" s="66"/>
      <c r="J86" s="172"/>
      <c r="K86" s="172"/>
      <c r="L86" s="168">
        <f>(COLUMNS(tbl_Metadata_Main[[#This Row],[Title ]:[Unit of Analysis ]] )- COUNTBLANK(tbl_Metadata_Main[[#This Row],[Title ]:[Unit of Analysis ]] ))/COLUMNS(tbl_Metadata_Main[[#This Row],[Title ]:[Unit of Analysis ]] )*100</f>
        <v>1.9607843137254901</v>
      </c>
      <c r="M86" s="168">
        <f>(COLUMNS(tbl_Geographic[#This Row] )- COUNTBLANK(tbl_Geographic[#This Row]))/COLUMNS(tbl_Geographic[#This Row])*100</f>
        <v>0</v>
      </c>
      <c r="N86" s="168">
        <f>(COLUMNS(tbl_statistical[#This Row] )- COUNTBLANK(tbl_statistical[#This Row]))/COLUMNS(tbl_statistical[#This Row])*100</f>
        <v>0</v>
      </c>
      <c r="O86" s="168">
        <f>(COLUMNS(tbl_MetadataLog[[#This Row],[Respondent]:[Filename]] )- COUNTBLANK($C86:$I86))/COLUMNS(tbl_MetadataLog[[#This Row],[Respondent]:[Filename]])*100</f>
        <v>0</v>
      </c>
    </row>
    <row r="87" spans="1:15" x14ac:dyDescent="0.35">
      <c r="A87" s="35">
        <f>MAIN!A87</f>
        <v>82</v>
      </c>
      <c r="B87" s="125" t="str">
        <f>MAIN!B87</f>
        <v>XTBC</v>
      </c>
      <c r="C87" s="56"/>
      <c r="D87" s="56"/>
      <c r="E87" s="56"/>
      <c r="F87" s="66"/>
      <c r="G87" s="66"/>
      <c r="H87" s="66"/>
      <c r="I87" s="66"/>
      <c r="J87" s="172"/>
      <c r="K87" s="172"/>
      <c r="L87" s="168">
        <f>(COLUMNS(tbl_Metadata_Main[[#This Row],[Title ]:[Unit of Analysis ]] )- COUNTBLANK(tbl_Metadata_Main[[#This Row],[Title ]:[Unit of Analysis ]] ))/COLUMNS(tbl_Metadata_Main[[#This Row],[Title ]:[Unit of Analysis ]] )*100</f>
        <v>1.9607843137254901</v>
      </c>
      <c r="M87" s="168">
        <f>(COLUMNS(tbl_Geographic[#This Row] )- COUNTBLANK(tbl_Geographic[#This Row]))/COLUMNS(tbl_Geographic[#This Row])*100</f>
        <v>0</v>
      </c>
      <c r="N87" s="168">
        <f>(COLUMNS(tbl_statistical[#This Row] )- COUNTBLANK(tbl_statistical[#This Row]))/COLUMNS(tbl_statistical[#This Row])*100</f>
        <v>0</v>
      </c>
      <c r="O87" s="168">
        <f>(COLUMNS(tbl_MetadataLog[[#This Row],[Respondent]:[Filename]] )- COUNTBLANK($C87:$I87))/COLUMNS(tbl_MetadataLog[[#This Row],[Respondent]:[Filename]])*100</f>
        <v>0</v>
      </c>
    </row>
    <row r="88" spans="1:15" x14ac:dyDescent="0.35">
      <c r="A88" s="35">
        <f>MAIN!A88</f>
        <v>83</v>
      </c>
      <c r="B88" s="125" t="str">
        <f>MAIN!B88</f>
        <v>XTBC</v>
      </c>
      <c r="C88" s="56"/>
      <c r="D88" s="56"/>
      <c r="E88" s="56"/>
      <c r="F88" s="66"/>
      <c r="G88" s="66"/>
      <c r="H88" s="66"/>
      <c r="I88" s="66"/>
      <c r="J88" s="172"/>
      <c r="K88" s="172"/>
      <c r="L88" s="168">
        <f>(COLUMNS(tbl_Metadata_Main[[#This Row],[Title ]:[Unit of Analysis ]] )- COUNTBLANK(tbl_Metadata_Main[[#This Row],[Title ]:[Unit of Analysis ]] ))/COLUMNS(tbl_Metadata_Main[[#This Row],[Title ]:[Unit of Analysis ]] )*100</f>
        <v>1.9607843137254901</v>
      </c>
      <c r="M88" s="168">
        <f>(COLUMNS(tbl_Geographic[#This Row] )- COUNTBLANK(tbl_Geographic[#This Row]))/COLUMNS(tbl_Geographic[#This Row])*100</f>
        <v>0</v>
      </c>
      <c r="N88" s="168">
        <f>(COLUMNS(tbl_statistical[#This Row] )- COUNTBLANK(tbl_statistical[#This Row]))/COLUMNS(tbl_statistical[#This Row])*100</f>
        <v>0</v>
      </c>
      <c r="O88" s="168">
        <f>(COLUMNS(tbl_MetadataLog[[#This Row],[Respondent]:[Filename]] )- COUNTBLANK($C88:$I88))/COLUMNS(tbl_MetadataLog[[#This Row],[Respondent]:[Filename]])*100</f>
        <v>0</v>
      </c>
    </row>
    <row r="89" spans="1:15" x14ac:dyDescent="0.35">
      <c r="A89" s="35">
        <f>MAIN!A89</f>
        <v>84</v>
      </c>
      <c r="B89" s="125" t="str">
        <f>MAIN!B89</f>
        <v>XTBC</v>
      </c>
      <c r="C89" s="56"/>
      <c r="D89" s="56"/>
      <c r="E89" s="56"/>
      <c r="F89" s="66"/>
      <c r="G89" s="66"/>
      <c r="H89" s="66"/>
      <c r="I89" s="66"/>
      <c r="J89" s="172"/>
      <c r="K89" s="172"/>
      <c r="L89" s="168">
        <f>(COLUMNS(tbl_Metadata_Main[[#This Row],[Title ]:[Unit of Analysis ]] )- COUNTBLANK(tbl_Metadata_Main[[#This Row],[Title ]:[Unit of Analysis ]] ))/COLUMNS(tbl_Metadata_Main[[#This Row],[Title ]:[Unit of Analysis ]] )*100</f>
        <v>1.9607843137254901</v>
      </c>
      <c r="M89" s="168">
        <f>(COLUMNS(tbl_Geographic[#This Row] )- COUNTBLANK(tbl_Geographic[#This Row]))/COLUMNS(tbl_Geographic[#This Row])*100</f>
        <v>0</v>
      </c>
      <c r="N89" s="168">
        <f>(COLUMNS(tbl_statistical[#This Row] )- COUNTBLANK(tbl_statistical[#This Row]))/COLUMNS(tbl_statistical[#This Row])*100</f>
        <v>0</v>
      </c>
      <c r="O89" s="168">
        <f>(COLUMNS(tbl_MetadataLog[[#This Row],[Respondent]:[Filename]] )- COUNTBLANK($C89:$I89))/COLUMNS(tbl_MetadataLog[[#This Row],[Respondent]:[Filename]])*100</f>
        <v>0</v>
      </c>
    </row>
    <row r="90" spans="1:15" x14ac:dyDescent="0.35">
      <c r="A90" s="35">
        <f>MAIN!A90</f>
        <v>85</v>
      </c>
      <c r="B90" s="125" t="str">
        <f>MAIN!B90</f>
        <v>XTBC</v>
      </c>
      <c r="C90" s="56"/>
      <c r="D90" s="56"/>
      <c r="E90" s="56"/>
      <c r="F90" s="66"/>
      <c r="G90" s="66"/>
      <c r="H90" s="66"/>
      <c r="I90" s="66"/>
      <c r="J90" s="172"/>
      <c r="K90" s="172"/>
      <c r="L90" s="168">
        <f>(COLUMNS(tbl_Metadata_Main[[#This Row],[Title ]:[Unit of Analysis ]] )- COUNTBLANK(tbl_Metadata_Main[[#This Row],[Title ]:[Unit of Analysis ]] ))/COLUMNS(tbl_Metadata_Main[[#This Row],[Title ]:[Unit of Analysis ]] )*100</f>
        <v>1.9607843137254901</v>
      </c>
      <c r="M90" s="168">
        <f>(COLUMNS(tbl_Geographic[#This Row] )- COUNTBLANK(tbl_Geographic[#This Row]))/COLUMNS(tbl_Geographic[#This Row])*100</f>
        <v>0</v>
      </c>
      <c r="N90" s="168">
        <f>(COLUMNS(tbl_statistical[#This Row] )- COUNTBLANK(tbl_statistical[#This Row]))/COLUMNS(tbl_statistical[#This Row])*100</f>
        <v>0</v>
      </c>
      <c r="O90" s="168">
        <f>(COLUMNS(tbl_MetadataLog[[#This Row],[Respondent]:[Filename]] )- COUNTBLANK($C90:$I90))/COLUMNS(tbl_MetadataLog[[#This Row],[Respondent]:[Filename]])*100</f>
        <v>0</v>
      </c>
    </row>
    <row r="91" spans="1:15" x14ac:dyDescent="0.35">
      <c r="A91" s="35">
        <f>MAIN!A91</f>
        <v>86</v>
      </c>
      <c r="B91" s="125" t="str">
        <f>MAIN!B91</f>
        <v>XTBC</v>
      </c>
      <c r="C91" s="56"/>
      <c r="D91" s="56"/>
      <c r="E91" s="56"/>
      <c r="F91" s="66"/>
      <c r="G91" s="66"/>
      <c r="H91" s="66"/>
      <c r="I91" s="66"/>
      <c r="J91" s="172"/>
      <c r="K91" s="172"/>
      <c r="L91" s="168">
        <f>(COLUMNS(tbl_Metadata_Main[[#This Row],[Title ]:[Unit of Analysis ]] )- COUNTBLANK(tbl_Metadata_Main[[#This Row],[Title ]:[Unit of Analysis ]] ))/COLUMNS(tbl_Metadata_Main[[#This Row],[Title ]:[Unit of Analysis ]] )*100</f>
        <v>1.9607843137254901</v>
      </c>
      <c r="M91" s="168">
        <f>(COLUMNS(tbl_Geographic[#This Row] )- COUNTBLANK(tbl_Geographic[#This Row]))/COLUMNS(tbl_Geographic[#This Row])*100</f>
        <v>0</v>
      </c>
      <c r="N91" s="168">
        <f>(COLUMNS(tbl_statistical[#This Row] )- COUNTBLANK(tbl_statistical[#This Row]))/COLUMNS(tbl_statistical[#This Row])*100</f>
        <v>0</v>
      </c>
      <c r="O91" s="168">
        <f>(COLUMNS(tbl_MetadataLog[[#This Row],[Respondent]:[Filename]] )- COUNTBLANK($C91:$I91))/COLUMNS(tbl_MetadataLog[[#This Row],[Respondent]:[Filename]])*100</f>
        <v>0</v>
      </c>
    </row>
    <row r="92" spans="1:15" x14ac:dyDescent="0.35">
      <c r="A92" s="35">
        <f>MAIN!A92</f>
        <v>87</v>
      </c>
      <c r="B92" s="125" t="str">
        <f>MAIN!B92</f>
        <v>XTBC</v>
      </c>
      <c r="C92" s="56"/>
      <c r="D92" s="56"/>
      <c r="E92" s="56"/>
      <c r="F92" s="66"/>
      <c r="G92" s="66"/>
      <c r="H92" s="66"/>
      <c r="I92" s="66"/>
      <c r="J92" s="172"/>
      <c r="K92" s="172"/>
      <c r="L92" s="168">
        <f>(COLUMNS(tbl_Metadata_Main[[#This Row],[Title ]:[Unit of Analysis ]] )- COUNTBLANK(tbl_Metadata_Main[[#This Row],[Title ]:[Unit of Analysis ]] ))/COLUMNS(tbl_Metadata_Main[[#This Row],[Title ]:[Unit of Analysis ]] )*100</f>
        <v>1.9607843137254901</v>
      </c>
      <c r="M92" s="168">
        <f>(COLUMNS(tbl_Geographic[#This Row] )- COUNTBLANK(tbl_Geographic[#This Row]))/COLUMNS(tbl_Geographic[#This Row])*100</f>
        <v>0</v>
      </c>
      <c r="N92" s="168">
        <f>(COLUMNS(tbl_statistical[#This Row] )- COUNTBLANK(tbl_statistical[#This Row]))/COLUMNS(tbl_statistical[#This Row])*100</f>
        <v>0</v>
      </c>
      <c r="O92" s="168">
        <f>(COLUMNS(tbl_MetadataLog[[#This Row],[Respondent]:[Filename]] )- COUNTBLANK($C92:$I92))/COLUMNS(tbl_MetadataLog[[#This Row],[Respondent]:[Filename]])*100</f>
        <v>0</v>
      </c>
    </row>
    <row r="93" spans="1:15" x14ac:dyDescent="0.35">
      <c r="A93" s="35">
        <f>MAIN!A93</f>
        <v>88</v>
      </c>
      <c r="B93" s="125" t="str">
        <f>MAIN!B93</f>
        <v>XTBC</v>
      </c>
      <c r="C93" s="56"/>
      <c r="D93" s="56"/>
      <c r="E93" s="56"/>
      <c r="F93" s="66"/>
      <c r="G93" s="66"/>
      <c r="H93" s="66"/>
      <c r="I93" s="66"/>
      <c r="J93" s="172"/>
      <c r="K93" s="172"/>
      <c r="L93" s="168">
        <f>(COLUMNS(tbl_Metadata_Main[[#This Row],[Title ]:[Unit of Analysis ]] )- COUNTBLANK(tbl_Metadata_Main[[#This Row],[Title ]:[Unit of Analysis ]] ))/COLUMNS(tbl_Metadata_Main[[#This Row],[Title ]:[Unit of Analysis ]] )*100</f>
        <v>1.9607843137254901</v>
      </c>
      <c r="M93" s="168">
        <f>(COLUMNS(tbl_Geographic[#This Row] )- COUNTBLANK(tbl_Geographic[#This Row]))/COLUMNS(tbl_Geographic[#This Row])*100</f>
        <v>0</v>
      </c>
      <c r="N93" s="168">
        <f>(COLUMNS(tbl_statistical[#This Row] )- COUNTBLANK(tbl_statistical[#This Row]))/COLUMNS(tbl_statistical[#This Row])*100</f>
        <v>0</v>
      </c>
      <c r="O93" s="168">
        <f>(COLUMNS(tbl_MetadataLog[[#This Row],[Respondent]:[Filename]] )- COUNTBLANK($C93:$I93))/COLUMNS(tbl_MetadataLog[[#This Row],[Respondent]:[Filename]])*100</f>
        <v>0</v>
      </c>
    </row>
    <row r="94" spans="1:15" x14ac:dyDescent="0.35">
      <c r="A94" s="35">
        <f>MAIN!A94</f>
        <v>89</v>
      </c>
      <c r="B94" s="125" t="str">
        <f>MAIN!B94</f>
        <v>XTBC</v>
      </c>
      <c r="C94" s="56"/>
      <c r="D94" s="56"/>
      <c r="E94" s="56"/>
      <c r="F94" s="66"/>
      <c r="G94" s="66"/>
      <c r="H94" s="66"/>
      <c r="I94" s="66"/>
      <c r="J94" s="172"/>
      <c r="K94" s="172"/>
      <c r="L94" s="168">
        <f>(COLUMNS(tbl_Metadata_Main[[#This Row],[Title ]:[Unit of Analysis ]] )- COUNTBLANK(tbl_Metadata_Main[[#This Row],[Title ]:[Unit of Analysis ]] ))/COLUMNS(tbl_Metadata_Main[[#This Row],[Title ]:[Unit of Analysis ]] )*100</f>
        <v>1.9607843137254901</v>
      </c>
      <c r="M94" s="168">
        <f>(COLUMNS(tbl_Geographic[#This Row] )- COUNTBLANK(tbl_Geographic[#This Row]))/COLUMNS(tbl_Geographic[#This Row])*100</f>
        <v>0</v>
      </c>
      <c r="N94" s="168">
        <f>(COLUMNS(tbl_statistical[#This Row] )- COUNTBLANK(tbl_statistical[#This Row]))/COLUMNS(tbl_statistical[#This Row])*100</f>
        <v>0</v>
      </c>
      <c r="O94" s="168">
        <f>(COLUMNS(tbl_MetadataLog[[#This Row],[Respondent]:[Filename]] )- COUNTBLANK($C94:$I94))/COLUMNS(tbl_MetadataLog[[#This Row],[Respondent]:[Filename]])*100</f>
        <v>0</v>
      </c>
    </row>
    <row r="95" spans="1:15" x14ac:dyDescent="0.35">
      <c r="A95" s="35">
        <f>MAIN!A95</f>
        <v>90</v>
      </c>
      <c r="B95" s="125" t="str">
        <f>MAIN!B95</f>
        <v>XTBC</v>
      </c>
      <c r="C95" s="56"/>
      <c r="D95" s="56"/>
      <c r="E95" s="56"/>
      <c r="F95" s="66"/>
      <c r="G95" s="66"/>
      <c r="H95" s="66"/>
      <c r="I95" s="66"/>
      <c r="J95" s="172"/>
      <c r="K95" s="172"/>
      <c r="L95" s="168">
        <f>(COLUMNS(tbl_Metadata_Main[[#This Row],[Title ]:[Unit of Analysis ]] )- COUNTBLANK(tbl_Metadata_Main[[#This Row],[Title ]:[Unit of Analysis ]] ))/COLUMNS(tbl_Metadata_Main[[#This Row],[Title ]:[Unit of Analysis ]] )*100</f>
        <v>1.9607843137254901</v>
      </c>
      <c r="M95" s="168">
        <f>(COLUMNS(tbl_Geographic[#This Row] )- COUNTBLANK(tbl_Geographic[#This Row]))/COLUMNS(tbl_Geographic[#This Row])*100</f>
        <v>0</v>
      </c>
      <c r="N95" s="168">
        <f>(COLUMNS(tbl_statistical[#This Row] )- COUNTBLANK(tbl_statistical[#This Row]))/COLUMNS(tbl_statistical[#This Row])*100</f>
        <v>0</v>
      </c>
      <c r="O95" s="168">
        <f>(COLUMNS(tbl_MetadataLog[[#This Row],[Respondent]:[Filename]] )- COUNTBLANK($C95:$I95))/COLUMNS(tbl_MetadataLog[[#This Row],[Respondent]:[Filename]])*100</f>
        <v>0</v>
      </c>
    </row>
    <row r="96" spans="1:15" x14ac:dyDescent="0.35">
      <c r="A96" s="35">
        <f>MAIN!A96</f>
        <v>91</v>
      </c>
      <c r="B96" s="125" t="str">
        <f>MAIN!B96</f>
        <v>XTBC</v>
      </c>
      <c r="C96" s="56"/>
      <c r="D96" s="56"/>
      <c r="E96" s="56"/>
      <c r="F96" s="66"/>
      <c r="G96" s="66"/>
      <c r="H96" s="66"/>
      <c r="I96" s="66"/>
      <c r="J96" s="172"/>
      <c r="K96" s="172"/>
      <c r="L96" s="168">
        <f>(COLUMNS(tbl_Metadata_Main[[#This Row],[Title ]:[Unit of Analysis ]] )- COUNTBLANK(tbl_Metadata_Main[[#This Row],[Title ]:[Unit of Analysis ]] ))/COLUMNS(tbl_Metadata_Main[[#This Row],[Title ]:[Unit of Analysis ]] )*100</f>
        <v>1.9607843137254901</v>
      </c>
      <c r="M96" s="168">
        <f>(COLUMNS(tbl_Geographic[#This Row] )- COUNTBLANK(tbl_Geographic[#This Row]))/COLUMNS(tbl_Geographic[#This Row])*100</f>
        <v>0</v>
      </c>
      <c r="N96" s="168">
        <f>(COLUMNS(tbl_statistical[#This Row] )- COUNTBLANK(tbl_statistical[#This Row]))/COLUMNS(tbl_statistical[#This Row])*100</f>
        <v>0</v>
      </c>
      <c r="O96" s="168">
        <f>(COLUMNS(tbl_MetadataLog[[#This Row],[Respondent]:[Filename]] )- COUNTBLANK($C96:$I96))/COLUMNS(tbl_MetadataLog[[#This Row],[Respondent]:[Filename]])*100</f>
        <v>0</v>
      </c>
    </row>
    <row r="97" spans="1:15" x14ac:dyDescent="0.35">
      <c r="A97" s="35">
        <f>MAIN!A97</f>
        <v>92</v>
      </c>
      <c r="B97" s="125" t="str">
        <f>MAIN!B97</f>
        <v>XTBC</v>
      </c>
      <c r="C97" s="56"/>
      <c r="D97" s="56"/>
      <c r="E97" s="56"/>
      <c r="F97" s="66"/>
      <c r="G97" s="66"/>
      <c r="H97" s="66"/>
      <c r="I97" s="66"/>
      <c r="J97" s="172"/>
      <c r="K97" s="172"/>
      <c r="L97" s="168">
        <f>(COLUMNS(tbl_Metadata_Main[[#This Row],[Title ]:[Unit of Analysis ]] )- COUNTBLANK(tbl_Metadata_Main[[#This Row],[Title ]:[Unit of Analysis ]] ))/COLUMNS(tbl_Metadata_Main[[#This Row],[Title ]:[Unit of Analysis ]] )*100</f>
        <v>1.9607843137254901</v>
      </c>
      <c r="M97" s="168">
        <f>(COLUMNS(tbl_Geographic[#This Row] )- COUNTBLANK(tbl_Geographic[#This Row]))/COLUMNS(tbl_Geographic[#This Row])*100</f>
        <v>0</v>
      </c>
      <c r="N97" s="168">
        <f>(COLUMNS(tbl_statistical[#This Row] )- COUNTBLANK(tbl_statistical[#This Row]))/COLUMNS(tbl_statistical[#This Row])*100</f>
        <v>0</v>
      </c>
      <c r="O97" s="168">
        <f>(COLUMNS(tbl_MetadataLog[[#This Row],[Respondent]:[Filename]] )- COUNTBLANK($C97:$I97))/COLUMNS(tbl_MetadataLog[[#This Row],[Respondent]:[Filename]])*100</f>
        <v>0</v>
      </c>
    </row>
    <row r="98" spans="1:15" x14ac:dyDescent="0.35">
      <c r="A98" s="35">
        <f>MAIN!A98</f>
        <v>93</v>
      </c>
      <c r="B98" s="125" t="str">
        <f>MAIN!B98</f>
        <v>XTBC</v>
      </c>
      <c r="C98" s="56"/>
      <c r="D98" s="56"/>
      <c r="E98" s="56"/>
      <c r="F98" s="66"/>
      <c r="G98" s="66"/>
      <c r="H98" s="66"/>
      <c r="I98" s="66"/>
      <c r="J98" s="172"/>
      <c r="K98" s="172"/>
      <c r="L98" s="168">
        <f>(COLUMNS(tbl_Metadata_Main[[#This Row],[Title ]:[Unit of Analysis ]] )- COUNTBLANK(tbl_Metadata_Main[[#This Row],[Title ]:[Unit of Analysis ]] ))/COLUMNS(tbl_Metadata_Main[[#This Row],[Title ]:[Unit of Analysis ]] )*100</f>
        <v>1.9607843137254901</v>
      </c>
      <c r="M98" s="168">
        <f>(COLUMNS(tbl_Geographic[#This Row] )- COUNTBLANK(tbl_Geographic[#This Row]))/COLUMNS(tbl_Geographic[#This Row])*100</f>
        <v>0</v>
      </c>
      <c r="N98" s="168">
        <f>(COLUMNS(tbl_statistical[#This Row] )- COUNTBLANK(tbl_statistical[#This Row]))/COLUMNS(tbl_statistical[#This Row])*100</f>
        <v>0</v>
      </c>
      <c r="O98" s="168">
        <f>(COLUMNS(tbl_MetadataLog[[#This Row],[Respondent]:[Filename]] )- COUNTBLANK($C98:$I98))/COLUMNS(tbl_MetadataLog[[#This Row],[Respondent]:[Filename]])*100</f>
        <v>0</v>
      </c>
    </row>
    <row r="99" spans="1:15" x14ac:dyDescent="0.35">
      <c r="A99" s="35">
        <f>MAIN!A99</f>
        <v>94</v>
      </c>
      <c r="B99" s="125" t="str">
        <f>MAIN!B99</f>
        <v>XTBC</v>
      </c>
      <c r="C99" s="56"/>
      <c r="D99" s="56"/>
      <c r="E99" s="56"/>
      <c r="F99" s="66"/>
      <c r="G99" s="66"/>
      <c r="H99" s="66"/>
      <c r="I99" s="66"/>
      <c r="J99" s="172"/>
      <c r="K99" s="172"/>
      <c r="L99" s="168">
        <f>(COLUMNS(tbl_Metadata_Main[[#This Row],[Title ]:[Unit of Analysis ]] )- COUNTBLANK(tbl_Metadata_Main[[#This Row],[Title ]:[Unit of Analysis ]] ))/COLUMNS(tbl_Metadata_Main[[#This Row],[Title ]:[Unit of Analysis ]] )*100</f>
        <v>1.9607843137254901</v>
      </c>
      <c r="M99" s="168">
        <f>(COLUMNS(tbl_Geographic[#This Row] )- COUNTBLANK(tbl_Geographic[#This Row]))/COLUMNS(tbl_Geographic[#This Row])*100</f>
        <v>0</v>
      </c>
      <c r="N99" s="168">
        <f>(COLUMNS(tbl_statistical[#This Row] )- COUNTBLANK(tbl_statistical[#This Row]))/COLUMNS(tbl_statistical[#This Row])*100</f>
        <v>0</v>
      </c>
      <c r="O99" s="168">
        <f>(COLUMNS(tbl_MetadataLog[[#This Row],[Respondent]:[Filename]] )- COUNTBLANK($C99:$I99))/COLUMNS(tbl_MetadataLog[[#This Row],[Respondent]:[Filename]])*100</f>
        <v>0</v>
      </c>
    </row>
    <row r="100" spans="1:15" x14ac:dyDescent="0.35">
      <c r="A100" s="35">
        <f>MAIN!A100</f>
        <v>95</v>
      </c>
      <c r="B100" s="125" t="str">
        <f>MAIN!B100</f>
        <v>XTBC</v>
      </c>
      <c r="C100" s="56"/>
      <c r="D100" s="56"/>
      <c r="E100" s="56"/>
      <c r="F100" s="66"/>
      <c r="G100" s="66"/>
      <c r="H100" s="66"/>
      <c r="I100" s="66"/>
      <c r="J100" s="172"/>
      <c r="K100" s="172"/>
      <c r="L100" s="168">
        <f>(COLUMNS(tbl_Metadata_Main[[#This Row],[Title ]:[Unit of Analysis ]] )- COUNTBLANK(tbl_Metadata_Main[[#This Row],[Title ]:[Unit of Analysis ]] ))/COLUMNS(tbl_Metadata_Main[[#This Row],[Title ]:[Unit of Analysis ]] )*100</f>
        <v>1.9607843137254901</v>
      </c>
      <c r="M100" s="168">
        <f>(COLUMNS(tbl_Geographic[#This Row] )- COUNTBLANK(tbl_Geographic[#This Row]))/COLUMNS(tbl_Geographic[#This Row])*100</f>
        <v>0</v>
      </c>
      <c r="N100" s="168">
        <f>(COLUMNS(tbl_statistical[#This Row] )- COUNTBLANK(tbl_statistical[#This Row]))/COLUMNS(tbl_statistical[#This Row])*100</f>
        <v>0</v>
      </c>
      <c r="O100" s="168">
        <f>(COLUMNS(tbl_MetadataLog[[#This Row],[Respondent]:[Filename]] )- COUNTBLANK($C100:$I100))/COLUMNS(tbl_MetadataLog[[#This Row],[Respondent]:[Filename]])*100</f>
        <v>0</v>
      </c>
    </row>
    <row r="101" spans="1:15" x14ac:dyDescent="0.35">
      <c r="A101" s="35">
        <f>MAIN!A101</f>
        <v>96</v>
      </c>
      <c r="B101" s="125" t="str">
        <f>MAIN!B101</f>
        <v>XTBC</v>
      </c>
      <c r="C101" s="56"/>
      <c r="D101" s="56"/>
      <c r="E101" s="56"/>
      <c r="F101" s="66"/>
      <c r="G101" s="66"/>
      <c r="H101" s="66"/>
      <c r="I101" s="66"/>
      <c r="J101" s="172"/>
      <c r="K101" s="172"/>
      <c r="L101" s="168">
        <f>(COLUMNS(tbl_Metadata_Main[[#This Row],[Title ]:[Unit of Analysis ]] )- COUNTBLANK(tbl_Metadata_Main[[#This Row],[Title ]:[Unit of Analysis ]] ))/COLUMNS(tbl_Metadata_Main[[#This Row],[Title ]:[Unit of Analysis ]] )*100</f>
        <v>1.9607843137254901</v>
      </c>
      <c r="M101" s="168">
        <f>(COLUMNS(tbl_Geographic[#This Row] )- COUNTBLANK(tbl_Geographic[#This Row]))/COLUMNS(tbl_Geographic[#This Row])*100</f>
        <v>0</v>
      </c>
      <c r="N101" s="168">
        <f>(COLUMNS(tbl_statistical[#This Row] )- COUNTBLANK(tbl_statistical[#This Row]))/COLUMNS(tbl_statistical[#This Row])*100</f>
        <v>0</v>
      </c>
      <c r="O101" s="168">
        <f>(COLUMNS(tbl_MetadataLog[[#This Row],[Respondent]:[Filename]] )- COUNTBLANK($C101:$I101))/COLUMNS(tbl_MetadataLog[[#This Row],[Respondent]:[Filename]])*100</f>
        <v>0</v>
      </c>
    </row>
    <row r="102" spans="1:15" x14ac:dyDescent="0.35">
      <c r="A102" s="35">
        <f>MAIN!A102</f>
        <v>97</v>
      </c>
      <c r="B102" s="125" t="str">
        <f>MAIN!B102</f>
        <v>XTBC</v>
      </c>
      <c r="C102" s="56"/>
      <c r="D102" s="56"/>
      <c r="E102" s="56"/>
      <c r="F102" s="66"/>
      <c r="G102" s="66"/>
      <c r="H102" s="66"/>
      <c r="I102" s="66"/>
      <c r="J102" s="172"/>
      <c r="K102" s="172"/>
      <c r="L102" s="168">
        <f>(COLUMNS(tbl_Metadata_Main[[#This Row],[Title ]:[Unit of Analysis ]] )- COUNTBLANK(tbl_Metadata_Main[[#This Row],[Title ]:[Unit of Analysis ]] ))/COLUMNS(tbl_Metadata_Main[[#This Row],[Title ]:[Unit of Analysis ]] )*100</f>
        <v>1.9607843137254901</v>
      </c>
      <c r="M102" s="168">
        <f>(COLUMNS(tbl_Geographic[#This Row] )- COUNTBLANK(tbl_Geographic[#This Row]))/COLUMNS(tbl_Geographic[#This Row])*100</f>
        <v>0</v>
      </c>
      <c r="N102" s="168">
        <f>(COLUMNS(tbl_statistical[#This Row] )- COUNTBLANK(tbl_statistical[#This Row]))/COLUMNS(tbl_statistical[#This Row])*100</f>
        <v>0</v>
      </c>
      <c r="O102" s="168">
        <f>(COLUMNS(tbl_MetadataLog[[#This Row],[Respondent]:[Filename]] )- COUNTBLANK($C102:$I102))/COLUMNS(tbl_MetadataLog[[#This Row],[Respondent]:[Filename]])*100</f>
        <v>0</v>
      </c>
    </row>
    <row r="103" spans="1:15" x14ac:dyDescent="0.35">
      <c r="A103" s="35">
        <f>MAIN!A103</f>
        <v>98</v>
      </c>
      <c r="B103" s="125" t="str">
        <f>MAIN!B103</f>
        <v>XTBC</v>
      </c>
      <c r="C103" s="56"/>
      <c r="D103" s="56"/>
      <c r="E103" s="56"/>
      <c r="F103" s="66"/>
      <c r="G103" s="66"/>
      <c r="H103" s="66"/>
      <c r="I103" s="66"/>
      <c r="J103" s="172"/>
      <c r="K103" s="172"/>
      <c r="L103" s="168">
        <f>(COLUMNS(tbl_Metadata_Main[[#This Row],[Title ]:[Unit of Analysis ]] )- COUNTBLANK(tbl_Metadata_Main[[#This Row],[Title ]:[Unit of Analysis ]] ))/COLUMNS(tbl_Metadata_Main[[#This Row],[Title ]:[Unit of Analysis ]] )*100</f>
        <v>1.9607843137254901</v>
      </c>
      <c r="M103" s="168">
        <f>(COLUMNS(tbl_Geographic[#This Row] )- COUNTBLANK(tbl_Geographic[#This Row]))/COLUMNS(tbl_Geographic[#This Row])*100</f>
        <v>0</v>
      </c>
      <c r="N103" s="168">
        <f>(COLUMNS(tbl_statistical[#This Row] )- COUNTBLANK(tbl_statistical[#This Row]))/COLUMNS(tbl_statistical[#This Row])*100</f>
        <v>0</v>
      </c>
      <c r="O103" s="168">
        <f>(COLUMNS(tbl_MetadataLog[[#This Row],[Respondent]:[Filename]] )- COUNTBLANK($C103:$I103))/COLUMNS(tbl_MetadataLog[[#This Row],[Respondent]:[Filename]])*100</f>
        <v>0</v>
      </c>
    </row>
    <row r="104" spans="1:15" x14ac:dyDescent="0.35">
      <c r="A104" s="35">
        <f>MAIN!A104</f>
        <v>99</v>
      </c>
      <c r="B104" s="125" t="str">
        <f>MAIN!B104</f>
        <v>XTBC</v>
      </c>
      <c r="C104" s="56"/>
      <c r="D104" s="56"/>
      <c r="E104" s="56"/>
      <c r="F104" s="66"/>
      <c r="G104" s="66"/>
      <c r="H104" s="66"/>
      <c r="I104" s="66"/>
      <c r="J104" s="172"/>
      <c r="K104" s="172"/>
      <c r="L104" s="168">
        <f>(COLUMNS(tbl_Metadata_Main[[#This Row],[Title ]:[Unit of Analysis ]] )- COUNTBLANK(tbl_Metadata_Main[[#This Row],[Title ]:[Unit of Analysis ]] ))/COLUMNS(tbl_Metadata_Main[[#This Row],[Title ]:[Unit of Analysis ]] )*100</f>
        <v>1.9607843137254901</v>
      </c>
      <c r="M104" s="168">
        <f>(COLUMNS(tbl_Geographic[#This Row] )- COUNTBLANK(tbl_Geographic[#This Row]))/COLUMNS(tbl_Geographic[#This Row])*100</f>
        <v>0</v>
      </c>
      <c r="N104" s="168">
        <f>(COLUMNS(tbl_statistical[#This Row] )- COUNTBLANK(tbl_statistical[#This Row]))/COLUMNS(tbl_statistical[#This Row])*100</f>
        <v>0</v>
      </c>
      <c r="O104" s="168">
        <f>(COLUMNS(tbl_MetadataLog[[#This Row],[Respondent]:[Filename]] )- COUNTBLANK($C104:$I104))/COLUMNS(tbl_MetadataLog[[#This Row],[Respondent]:[Filename]])*100</f>
        <v>0</v>
      </c>
    </row>
    <row r="105" spans="1:15" x14ac:dyDescent="0.35">
      <c r="A105" s="35">
        <f>MAIN!A105</f>
        <v>100</v>
      </c>
      <c r="B105" s="125" t="str">
        <f>MAIN!B105</f>
        <v>XTBC</v>
      </c>
      <c r="C105" s="56"/>
      <c r="D105" s="56"/>
      <c r="E105" s="56"/>
      <c r="F105" s="66"/>
      <c r="G105" s="66"/>
      <c r="H105" s="66"/>
      <c r="I105" s="66"/>
      <c r="J105" s="172"/>
      <c r="K105" s="172"/>
      <c r="L105" s="168">
        <f>(COLUMNS(tbl_Metadata_Main[[#This Row],[Title ]:[Unit of Analysis ]] )- COUNTBLANK(tbl_Metadata_Main[[#This Row],[Title ]:[Unit of Analysis ]] ))/COLUMNS(tbl_Metadata_Main[[#This Row],[Title ]:[Unit of Analysis ]] )*100</f>
        <v>1.9607843137254901</v>
      </c>
      <c r="M105" s="168">
        <f>(COLUMNS(tbl_Geographic[#This Row] )- COUNTBLANK(tbl_Geographic[#This Row]))/COLUMNS(tbl_Geographic[#This Row])*100</f>
        <v>0</v>
      </c>
      <c r="N105" s="168">
        <f>(COLUMNS(tbl_statistical[#This Row] )- COUNTBLANK(tbl_statistical[#This Row]))/COLUMNS(tbl_statistical[#This Row])*100</f>
        <v>0</v>
      </c>
      <c r="O105" s="168">
        <f>(COLUMNS(tbl_MetadataLog[[#This Row],[Respondent]:[Filename]] )- COUNTBLANK($C105:$I105))/COLUMNS(tbl_MetadataLog[[#This Row],[Respondent]:[Filename]])*100</f>
        <v>0</v>
      </c>
    </row>
    <row r="106" spans="1:15" x14ac:dyDescent="0.35">
      <c r="A106" s="35">
        <f>MAIN!A106</f>
        <v>101</v>
      </c>
      <c r="B106" s="125" t="str">
        <f>MAIN!B106</f>
        <v>XTBC</v>
      </c>
      <c r="C106" s="56"/>
      <c r="D106" s="56"/>
      <c r="E106" s="56"/>
      <c r="F106" s="66"/>
      <c r="G106" s="66"/>
      <c r="H106" s="66"/>
      <c r="I106" s="66"/>
      <c r="J106" s="172"/>
      <c r="K106" s="172"/>
      <c r="L106" s="168">
        <f>(COLUMNS(tbl_Metadata_Main[[#This Row],[Title ]:[Unit of Analysis ]] )- COUNTBLANK(tbl_Metadata_Main[[#This Row],[Title ]:[Unit of Analysis ]] ))/COLUMNS(tbl_Metadata_Main[[#This Row],[Title ]:[Unit of Analysis ]] )*100</f>
        <v>1.9607843137254901</v>
      </c>
      <c r="M106" s="168">
        <f>(COLUMNS(tbl_Geographic[#This Row] )- COUNTBLANK(tbl_Geographic[#This Row]))/COLUMNS(tbl_Geographic[#This Row])*100</f>
        <v>0</v>
      </c>
      <c r="N106" s="168">
        <f>(COLUMNS(tbl_statistical[#This Row] )- COUNTBLANK(tbl_statistical[#This Row]))/COLUMNS(tbl_statistical[#This Row])*100</f>
        <v>0</v>
      </c>
      <c r="O106" s="168">
        <f>(COLUMNS(tbl_MetadataLog[[#This Row],[Respondent]:[Filename]] )- COUNTBLANK($C106:$I106))/COLUMNS(tbl_MetadataLog[[#This Row],[Respondent]:[Filename]])*100</f>
        <v>0</v>
      </c>
    </row>
    <row r="107" spans="1:15" x14ac:dyDescent="0.35">
      <c r="A107" s="35">
        <f>MAIN!A107</f>
        <v>102</v>
      </c>
      <c r="B107" s="125" t="str">
        <f>MAIN!B107</f>
        <v>XTBC</v>
      </c>
      <c r="C107" s="56"/>
      <c r="D107" s="56"/>
      <c r="E107" s="56"/>
      <c r="F107" s="66"/>
      <c r="G107" s="66"/>
      <c r="H107" s="66"/>
      <c r="I107" s="66"/>
      <c r="J107" s="172"/>
      <c r="K107" s="172"/>
      <c r="L107" s="168">
        <f>(COLUMNS(tbl_Metadata_Main[[#This Row],[Title ]:[Unit of Analysis ]] )- COUNTBLANK(tbl_Metadata_Main[[#This Row],[Title ]:[Unit of Analysis ]] ))/COLUMNS(tbl_Metadata_Main[[#This Row],[Title ]:[Unit of Analysis ]] )*100</f>
        <v>1.9607843137254901</v>
      </c>
      <c r="M107" s="168">
        <f>(COLUMNS(tbl_Geographic[#This Row] )- COUNTBLANK(tbl_Geographic[#This Row]))/COLUMNS(tbl_Geographic[#This Row])*100</f>
        <v>0</v>
      </c>
      <c r="N107" s="168">
        <f>(COLUMNS(tbl_statistical[#This Row] )- COUNTBLANK(tbl_statistical[#This Row]))/COLUMNS(tbl_statistical[#This Row])*100</f>
        <v>0</v>
      </c>
      <c r="O107" s="168">
        <f>(COLUMNS(tbl_MetadataLog[[#This Row],[Respondent]:[Filename]] )- COUNTBLANK($C107:$I107))/COLUMNS(tbl_MetadataLog[[#This Row],[Respondent]:[Filename]])*100</f>
        <v>0</v>
      </c>
    </row>
    <row r="108" spans="1:15" x14ac:dyDescent="0.35">
      <c r="A108" s="35">
        <f>MAIN!A108</f>
        <v>103</v>
      </c>
      <c r="B108" s="125" t="str">
        <f>MAIN!B108</f>
        <v>XTBC</v>
      </c>
      <c r="C108" s="56"/>
      <c r="D108" s="56"/>
      <c r="E108" s="56"/>
      <c r="F108" s="66"/>
      <c r="G108" s="66"/>
      <c r="H108" s="66"/>
      <c r="I108" s="66"/>
      <c r="J108" s="172"/>
      <c r="K108" s="172"/>
      <c r="L108" s="168">
        <f>(COLUMNS(tbl_Metadata_Main[[#This Row],[Title ]:[Unit of Analysis ]] )- COUNTBLANK(tbl_Metadata_Main[[#This Row],[Title ]:[Unit of Analysis ]] ))/COLUMNS(tbl_Metadata_Main[[#This Row],[Title ]:[Unit of Analysis ]] )*100</f>
        <v>1.9607843137254901</v>
      </c>
      <c r="M108" s="168">
        <f>(COLUMNS(tbl_Geographic[#This Row] )- COUNTBLANK(tbl_Geographic[#This Row]))/COLUMNS(tbl_Geographic[#This Row])*100</f>
        <v>0</v>
      </c>
      <c r="N108" s="168">
        <f>(COLUMNS(tbl_statistical[#This Row] )- COUNTBLANK(tbl_statistical[#This Row]))/COLUMNS(tbl_statistical[#This Row])*100</f>
        <v>0</v>
      </c>
      <c r="O108" s="168">
        <f>(COLUMNS(tbl_MetadataLog[[#This Row],[Respondent]:[Filename]] )- COUNTBLANK($C108:$I108))/COLUMNS(tbl_MetadataLog[[#This Row],[Respondent]:[Filename]])*100</f>
        <v>0</v>
      </c>
    </row>
    <row r="109" spans="1:15" x14ac:dyDescent="0.35">
      <c r="A109" s="35">
        <f>MAIN!A109</f>
        <v>104</v>
      </c>
      <c r="B109" s="125" t="str">
        <f>MAIN!B109</f>
        <v>XTBC</v>
      </c>
      <c r="C109" s="56"/>
      <c r="D109" s="56"/>
      <c r="E109" s="56"/>
      <c r="F109" s="66"/>
      <c r="G109" s="66"/>
      <c r="H109" s="66"/>
      <c r="I109" s="66"/>
      <c r="J109" s="172"/>
      <c r="K109" s="172"/>
      <c r="L109" s="168">
        <f>(COLUMNS(tbl_Metadata_Main[[#This Row],[Title ]:[Unit of Analysis ]] )- COUNTBLANK(tbl_Metadata_Main[[#This Row],[Title ]:[Unit of Analysis ]] ))/COLUMNS(tbl_Metadata_Main[[#This Row],[Title ]:[Unit of Analysis ]] )*100</f>
        <v>1.9607843137254901</v>
      </c>
      <c r="M109" s="168">
        <f>(COLUMNS(tbl_Geographic[#This Row] )- COUNTBLANK(tbl_Geographic[#This Row]))/COLUMNS(tbl_Geographic[#This Row])*100</f>
        <v>0</v>
      </c>
      <c r="N109" s="168">
        <f>(COLUMNS(tbl_statistical[#This Row] )- COUNTBLANK(tbl_statistical[#This Row]))/COLUMNS(tbl_statistical[#This Row])*100</f>
        <v>0</v>
      </c>
      <c r="O109" s="168">
        <f>(COLUMNS(tbl_MetadataLog[[#This Row],[Respondent]:[Filename]] )- COUNTBLANK($C109:$I109))/COLUMNS(tbl_MetadataLog[[#This Row],[Respondent]:[Filename]])*100</f>
        <v>0</v>
      </c>
    </row>
    <row r="110" spans="1:15" x14ac:dyDescent="0.35">
      <c r="A110" s="35">
        <f>MAIN!A110</f>
        <v>105</v>
      </c>
      <c r="B110" s="125" t="str">
        <f>MAIN!B110</f>
        <v>XTBC</v>
      </c>
      <c r="C110" s="56"/>
      <c r="D110" s="56"/>
      <c r="E110" s="56"/>
      <c r="F110" s="66"/>
      <c r="G110" s="66"/>
      <c r="H110" s="66"/>
      <c r="I110" s="66"/>
      <c r="J110" s="172"/>
      <c r="K110" s="172"/>
      <c r="L110" s="168">
        <f>(COLUMNS(tbl_Metadata_Main[[#This Row],[Title ]:[Unit of Analysis ]] )- COUNTBLANK(tbl_Metadata_Main[[#This Row],[Title ]:[Unit of Analysis ]] ))/COLUMNS(tbl_Metadata_Main[[#This Row],[Title ]:[Unit of Analysis ]] )*100</f>
        <v>1.9607843137254901</v>
      </c>
      <c r="M110" s="168">
        <f>(COLUMNS(tbl_Geographic[#This Row] )- COUNTBLANK(tbl_Geographic[#This Row]))/COLUMNS(tbl_Geographic[#This Row])*100</f>
        <v>0</v>
      </c>
      <c r="N110" s="168">
        <f>(COLUMNS(tbl_statistical[#This Row] )- COUNTBLANK(tbl_statistical[#This Row]))/COLUMNS(tbl_statistical[#This Row])*100</f>
        <v>0</v>
      </c>
      <c r="O110" s="168">
        <f>(COLUMNS(tbl_MetadataLog[[#This Row],[Respondent]:[Filename]] )- COUNTBLANK($C110:$I110))/COLUMNS(tbl_MetadataLog[[#This Row],[Respondent]:[Filename]])*100</f>
        <v>0</v>
      </c>
    </row>
    <row r="111" spans="1:15" x14ac:dyDescent="0.35">
      <c r="A111" s="35">
        <f>MAIN!A111</f>
        <v>106</v>
      </c>
      <c r="B111" s="125" t="str">
        <f>MAIN!B111</f>
        <v>XTBC</v>
      </c>
      <c r="C111" s="56"/>
      <c r="D111" s="56"/>
      <c r="E111" s="56"/>
      <c r="F111" s="66"/>
      <c r="G111" s="66"/>
      <c r="H111" s="66"/>
      <c r="I111" s="66"/>
      <c r="J111" s="172"/>
      <c r="K111" s="172"/>
      <c r="L111" s="168">
        <f>(COLUMNS(tbl_Metadata_Main[[#This Row],[Title ]:[Unit of Analysis ]] )- COUNTBLANK(tbl_Metadata_Main[[#This Row],[Title ]:[Unit of Analysis ]] ))/COLUMNS(tbl_Metadata_Main[[#This Row],[Title ]:[Unit of Analysis ]] )*100</f>
        <v>1.9607843137254901</v>
      </c>
      <c r="M111" s="168">
        <f>(COLUMNS(tbl_Geographic[#This Row] )- COUNTBLANK(tbl_Geographic[#This Row]))/COLUMNS(tbl_Geographic[#This Row])*100</f>
        <v>0</v>
      </c>
      <c r="N111" s="168">
        <f>(COLUMNS(tbl_statistical[#This Row] )- COUNTBLANK(tbl_statistical[#This Row]))/COLUMNS(tbl_statistical[#This Row])*100</f>
        <v>0</v>
      </c>
      <c r="O111" s="168">
        <f>(COLUMNS(tbl_MetadataLog[[#This Row],[Respondent]:[Filename]] )- COUNTBLANK($C111:$I111))/COLUMNS(tbl_MetadataLog[[#This Row],[Respondent]:[Filename]])*100</f>
        <v>0</v>
      </c>
    </row>
    <row r="112" spans="1:15" x14ac:dyDescent="0.35">
      <c r="A112" s="35">
        <f>MAIN!A112</f>
        <v>107</v>
      </c>
      <c r="B112" s="125" t="str">
        <f>MAIN!B112</f>
        <v>XTBC</v>
      </c>
      <c r="C112" s="56"/>
      <c r="D112" s="56"/>
      <c r="E112" s="56"/>
      <c r="F112" s="66"/>
      <c r="G112" s="66"/>
      <c r="H112" s="66"/>
      <c r="I112" s="66"/>
      <c r="J112" s="172"/>
      <c r="K112" s="172"/>
      <c r="L112" s="168">
        <f>(COLUMNS(tbl_Metadata_Main[[#This Row],[Title ]:[Unit of Analysis ]] )- COUNTBLANK(tbl_Metadata_Main[[#This Row],[Title ]:[Unit of Analysis ]] ))/COLUMNS(tbl_Metadata_Main[[#This Row],[Title ]:[Unit of Analysis ]] )*100</f>
        <v>1.9607843137254901</v>
      </c>
      <c r="M112" s="168">
        <f>(COLUMNS(tbl_Geographic[#This Row] )- COUNTBLANK(tbl_Geographic[#This Row]))/COLUMNS(tbl_Geographic[#This Row])*100</f>
        <v>0</v>
      </c>
      <c r="N112" s="168">
        <f>(COLUMNS(tbl_statistical[#This Row] )- COUNTBLANK(tbl_statistical[#This Row]))/COLUMNS(tbl_statistical[#This Row])*100</f>
        <v>0</v>
      </c>
      <c r="O112" s="168">
        <f>(COLUMNS(tbl_MetadataLog[[#This Row],[Respondent]:[Filename]] )- COUNTBLANK($C112:$I112))/COLUMNS(tbl_MetadataLog[[#This Row],[Respondent]:[Filename]])*100</f>
        <v>0</v>
      </c>
    </row>
    <row r="113" spans="1:15" x14ac:dyDescent="0.35">
      <c r="A113" s="35">
        <f>MAIN!A113</f>
        <v>108</v>
      </c>
      <c r="B113" s="125" t="str">
        <f>MAIN!B113</f>
        <v>XTBC</v>
      </c>
      <c r="C113" s="56"/>
      <c r="D113" s="56"/>
      <c r="E113" s="56"/>
      <c r="F113" s="66"/>
      <c r="G113" s="66"/>
      <c r="H113" s="66"/>
      <c r="I113" s="66"/>
      <c r="J113" s="172"/>
      <c r="K113" s="172"/>
      <c r="L113" s="168">
        <f>(COLUMNS(tbl_Metadata_Main[[#This Row],[Title ]:[Unit of Analysis ]] )- COUNTBLANK(tbl_Metadata_Main[[#This Row],[Title ]:[Unit of Analysis ]] ))/COLUMNS(tbl_Metadata_Main[[#This Row],[Title ]:[Unit of Analysis ]] )*100</f>
        <v>1.9607843137254901</v>
      </c>
      <c r="M113" s="168">
        <f>(COLUMNS(tbl_Geographic[#This Row] )- COUNTBLANK(tbl_Geographic[#This Row]))/COLUMNS(tbl_Geographic[#This Row])*100</f>
        <v>0</v>
      </c>
      <c r="N113" s="168">
        <f>(COLUMNS(tbl_statistical[#This Row] )- COUNTBLANK(tbl_statistical[#This Row]))/COLUMNS(tbl_statistical[#This Row])*100</f>
        <v>0</v>
      </c>
      <c r="O113" s="168">
        <f>(COLUMNS(tbl_MetadataLog[[#This Row],[Respondent]:[Filename]] )- COUNTBLANK($C113:$I113))/COLUMNS(tbl_MetadataLog[[#This Row],[Respondent]:[Filename]])*100</f>
        <v>0</v>
      </c>
    </row>
    <row r="114" spans="1:15" x14ac:dyDescent="0.35">
      <c r="A114" s="35">
        <f>MAIN!A114</f>
        <v>109</v>
      </c>
      <c r="B114" s="125" t="str">
        <f>MAIN!B114</f>
        <v>XTBC</v>
      </c>
      <c r="C114" s="56"/>
      <c r="D114" s="56"/>
      <c r="E114" s="56"/>
      <c r="F114" s="66"/>
      <c r="G114" s="66"/>
      <c r="H114" s="66"/>
      <c r="I114" s="66"/>
      <c r="J114" s="172"/>
      <c r="K114" s="172"/>
      <c r="L114" s="168">
        <f>(COLUMNS(tbl_Metadata_Main[[#This Row],[Title ]:[Unit of Analysis ]] )- COUNTBLANK(tbl_Metadata_Main[[#This Row],[Title ]:[Unit of Analysis ]] ))/COLUMNS(tbl_Metadata_Main[[#This Row],[Title ]:[Unit of Analysis ]] )*100</f>
        <v>1.9607843137254901</v>
      </c>
      <c r="M114" s="168">
        <f>(COLUMNS(tbl_Geographic[#This Row] )- COUNTBLANK(tbl_Geographic[#This Row]))/COLUMNS(tbl_Geographic[#This Row])*100</f>
        <v>0</v>
      </c>
      <c r="N114" s="168">
        <f>(COLUMNS(tbl_statistical[#This Row] )- COUNTBLANK(tbl_statistical[#This Row]))/COLUMNS(tbl_statistical[#This Row])*100</f>
        <v>0</v>
      </c>
      <c r="O114" s="168">
        <f>(COLUMNS(tbl_MetadataLog[[#This Row],[Respondent]:[Filename]] )- COUNTBLANK($C114:$I114))/COLUMNS(tbl_MetadataLog[[#This Row],[Respondent]:[Filename]])*100</f>
        <v>0</v>
      </c>
    </row>
    <row r="115" spans="1:15" x14ac:dyDescent="0.35">
      <c r="A115" s="35">
        <f>MAIN!A115</f>
        <v>110</v>
      </c>
      <c r="B115" s="125" t="str">
        <f>MAIN!B115</f>
        <v>XTBC</v>
      </c>
      <c r="C115" s="56"/>
      <c r="D115" s="56"/>
      <c r="E115" s="56"/>
      <c r="F115" s="66"/>
      <c r="G115" s="66"/>
      <c r="H115" s="66"/>
      <c r="I115" s="66"/>
      <c r="J115" s="172"/>
      <c r="K115" s="172"/>
      <c r="L115" s="168">
        <f>(COLUMNS(tbl_Metadata_Main[[#This Row],[Title ]:[Unit of Analysis ]] )- COUNTBLANK(tbl_Metadata_Main[[#This Row],[Title ]:[Unit of Analysis ]] ))/COLUMNS(tbl_Metadata_Main[[#This Row],[Title ]:[Unit of Analysis ]] )*100</f>
        <v>1.9607843137254901</v>
      </c>
      <c r="M115" s="168">
        <f>(COLUMNS(tbl_Geographic[#This Row] )- COUNTBLANK(tbl_Geographic[#This Row]))/COLUMNS(tbl_Geographic[#This Row])*100</f>
        <v>0</v>
      </c>
      <c r="N115" s="168">
        <f>(COLUMNS(tbl_statistical[#This Row] )- COUNTBLANK(tbl_statistical[#This Row]))/COLUMNS(tbl_statistical[#This Row])*100</f>
        <v>0</v>
      </c>
      <c r="O115" s="168">
        <f>(COLUMNS(tbl_MetadataLog[[#This Row],[Respondent]:[Filename]] )- COUNTBLANK($C115:$I115))/COLUMNS(tbl_MetadataLog[[#This Row],[Respondent]:[Filename]])*100</f>
        <v>0</v>
      </c>
    </row>
    <row r="116" spans="1:15" x14ac:dyDescent="0.35">
      <c r="A116" s="35">
        <f>MAIN!A116</f>
        <v>111</v>
      </c>
      <c r="B116" s="125" t="str">
        <f>MAIN!B116</f>
        <v>XTBC</v>
      </c>
      <c r="C116" s="56"/>
      <c r="D116" s="56"/>
      <c r="E116" s="56"/>
      <c r="F116" s="66"/>
      <c r="G116" s="66"/>
      <c r="H116" s="66"/>
      <c r="I116" s="66"/>
      <c r="J116" s="172"/>
      <c r="K116" s="172"/>
      <c r="L116" s="168">
        <f>(COLUMNS(tbl_Metadata_Main[[#This Row],[Title ]:[Unit of Analysis ]] )- COUNTBLANK(tbl_Metadata_Main[[#This Row],[Title ]:[Unit of Analysis ]] ))/COLUMNS(tbl_Metadata_Main[[#This Row],[Title ]:[Unit of Analysis ]] )*100</f>
        <v>1.9607843137254901</v>
      </c>
      <c r="M116" s="168">
        <f>(COLUMNS(tbl_Geographic[#This Row] )- COUNTBLANK(tbl_Geographic[#This Row]))/COLUMNS(tbl_Geographic[#This Row])*100</f>
        <v>0</v>
      </c>
      <c r="N116" s="168">
        <f>(COLUMNS(tbl_statistical[#This Row] )- COUNTBLANK(tbl_statistical[#This Row]))/COLUMNS(tbl_statistical[#This Row])*100</f>
        <v>0</v>
      </c>
      <c r="O116" s="168">
        <f>(COLUMNS(tbl_MetadataLog[[#This Row],[Respondent]:[Filename]] )- COUNTBLANK($C116:$I116))/COLUMNS(tbl_MetadataLog[[#This Row],[Respondent]:[Filename]])*100</f>
        <v>0</v>
      </c>
    </row>
    <row r="117" spans="1:15" x14ac:dyDescent="0.35">
      <c r="A117" s="35">
        <f>MAIN!A117</f>
        <v>112</v>
      </c>
      <c r="B117" s="125" t="str">
        <f>MAIN!B117</f>
        <v>XTBC</v>
      </c>
      <c r="C117" s="56"/>
      <c r="D117" s="56"/>
      <c r="E117" s="56"/>
      <c r="F117" s="66"/>
      <c r="G117" s="66"/>
      <c r="H117" s="66"/>
      <c r="I117" s="66"/>
      <c r="J117" s="172"/>
      <c r="K117" s="172"/>
      <c r="L117" s="168">
        <f>(COLUMNS(tbl_Metadata_Main[[#This Row],[Title ]:[Unit of Analysis ]] )- COUNTBLANK(tbl_Metadata_Main[[#This Row],[Title ]:[Unit of Analysis ]] ))/COLUMNS(tbl_Metadata_Main[[#This Row],[Title ]:[Unit of Analysis ]] )*100</f>
        <v>1.9607843137254901</v>
      </c>
      <c r="M117" s="168">
        <f>(COLUMNS(tbl_Geographic[#This Row] )- COUNTBLANK(tbl_Geographic[#This Row]))/COLUMNS(tbl_Geographic[#This Row])*100</f>
        <v>0</v>
      </c>
      <c r="N117" s="168">
        <f>(COLUMNS(tbl_statistical[#This Row] )- COUNTBLANK(tbl_statistical[#This Row]))/COLUMNS(tbl_statistical[#This Row])*100</f>
        <v>0</v>
      </c>
      <c r="O117" s="168">
        <f>(COLUMNS(tbl_MetadataLog[[#This Row],[Respondent]:[Filename]] )- COUNTBLANK($C117:$I117))/COLUMNS(tbl_MetadataLog[[#This Row],[Respondent]:[Filename]])*100</f>
        <v>0</v>
      </c>
    </row>
    <row r="118" spans="1:15" x14ac:dyDescent="0.35">
      <c r="A118" s="35">
        <f>MAIN!A118</f>
        <v>113</v>
      </c>
      <c r="B118" s="125" t="str">
        <f>MAIN!B118</f>
        <v>XTBC</v>
      </c>
      <c r="C118" s="56"/>
      <c r="D118" s="56"/>
      <c r="E118" s="56"/>
      <c r="F118" s="66"/>
      <c r="G118" s="66"/>
      <c r="H118" s="66"/>
      <c r="I118" s="66"/>
      <c r="J118" s="172"/>
      <c r="K118" s="172"/>
      <c r="L118" s="168">
        <f>(COLUMNS(tbl_Metadata_Main[[#This Row],[Title ]:[Unit of Analysis ]] )- COUNTBLANK(tbl_Metadata_Main[[#This Row],[Title ]:[Unit of Analysis ]] ))/COLUMNS(tbl_Metadata_Main[[#This Row],[Title ]:[Unit of Analysis ]] )*100</f>
        <v>1.9607843137254901</v>
      </c>
      <c r="M118" s="168">
        <f>(COLUMNS(tbl_Geographic[#This Row] )- COUNTBLANK(tbl_Geographic[#This Row]))/COLUMNS(tbl_Geographic[#This Row])*100</f>
        <v>0</v>
      </c>
      <c r="N118" s="168">
        <f>(COLUMNS(tbl_statistical[#This Row] )- COUNTBLANK(tbl_statistical[#This Row]))/COLUMNS(tbl_statistical[#This Row])*100</f>
        <v>0</v>
      </c>
      <c r="O118" s="168">
        <f>(COLUMNS(tbl_MetadataLog[[#This Row],[Respondent]:[Filename]] )- COUNTBLANK($C118:$I118))/COLUMNS(tbl_MetadataLog[[#This Row],[Respondent]:[Filename]])*100</f>
        <v>0</v>
      </c>
    </row>
    <row r="119" spans="1:15" x14ac:dyDescent="0.35">
      <c r="A119" s="35">
        <f>MAIN!A119</f>
        <v>114</v>
      </c>
      <c r="B119" s="125" t="str">
        <f>MAIN!B119</f>
        <v>XTBC</v>
      </c>
      <c r="C119" s="56"/>
      <c r="D119" s="56"/>
      <c r="E119" s="56"/>
      <c r="F119" s="66"/>
      <c r="G119" s="66"/>
      <c r="H119" s="66"/>
      <c r="I119" s="66"/>
      <c r="J119" s="172"/>
      <c r="K119" s="172"/>
      <c r="L119" s="168">
        <f>(COLUMNS(tbl_Metadata_Main[[#This Row],[Title ]:[Unit of Analysis ]] )- COUNTBLANK(tbl_Metadata_Main[[#This Row],[Title ]:[Unit of Analysis ]] ))/COLUMNS(tbl_Metadata_Main[[#This Row],[Title ]:[Unit of Analysis ]] )*100</f>
        <v>1.9607843137254901</v>
      </c>
      <c r="M119" s="168">
        <f>(COLUMNS(tbl_Geographic[#This Row] )- COUNTBLANK(tbl_Geographic[#This Row]))/COLUMNS(tbl_Geographic[#This Row])*100</f>
        <v>0</v>
      </c>
      <c r="N119" s="168">
        <f>(COLUMNS(tbl_statistical[#This Row] )- COUNTBLANK(tbl_statistical[#This Row]))/COLUMNS(tbl_statistical[#This Row])*100</f>
        <v>0</v>
      </c>
      <c r="O119" s="168">
        <f>(COLUMNS(tbl_MetadataLog[[#This Row],[Respondent]:[Filename]] )- COUNTBLANK($C119:$I119))/COLUMNS(tbl_MetadataLog[[#This Row],[Respondent]:[Filename]])*100</f>
        <v>0</v>
      </c>
    </row>
    <row r="120" spans="1:15" x14ac:dyDescent="0.35">
      <c r="A120" s="35">
        <f>MAIN!A120</f>
        <v>115</v>
      </c>
      <c r="B120" s="125" t="str">
        <f>MAIN!B120</f>
        <v>XTBC</v>
      </c>
      <c r="C120" s="56"/>
      <c r="D120" s="56"/>
      <c r="E120" s="56"/>
      <c r="F120" s="66"/>
      <c r="G120" s="66"/>
      <c r="H120" s="66"/>
      <c r="I120" s="66"/>
      <c r="J120" s="172"/>
      <c r="K120" s="172"/>
      <c r="L120" s="168">
        <f>(COLUMNS(tbl_Metadata_Main[[#This Row],[Title ]:[Unit of Analysis ]] )- COUNTBLANK(tbl_Metadata_Main[[#This Row],[Title ]:[Unit of Analysis ]] ))/COLUMNS(tbl_Metadata_Main[[#This Row],[Title ]:[Unit of Analysis ]] )*100</f>
        <v>1.9607843137254901</v>
      </c>
      <c r="M120" s="168">
        <f>(COLUMNS(tbl_Geographic[#This Row] )- COUNTBLANK(tbl_Geographic[#This Row]))/COLUMNS(tbl_Geographic[#This Row])*100</f>
        <v>0</v>
      </c>
      <c r="N120" s="168">
        <f>(COLUMNS(tbl_statistical[#This Row] )- COUNTBLANK(tbl_statistical[#This Row]))/COLUMNS(tbl_statistical[#This Row])*100</f>
        <v>0</v>
      </c>
      <c r="O120" s="168">
        <f>(COLUMNS(tbl_MetadataLog[[#This Row],[Respondent]:[Filename]] )- COUNTBLANK($C120:$I120))/COLUMNS(tbl_MetadataLog[[#This Row],[Respondent]:[Filename]])*100</f>
        <v>0</v>
      </c>
    </row>
    <row r="121" spans="1:15" x14ac:dyDescent="0.35">
      <c r="A121" s="35">
        <f>MAIN!A121</f>
        <v>116</v>
      </c>
      <c r="B121" s="125" t="str">
        <f>MAIN!B121</f>
        <v>XTBC</v>
      </c>
      <c r="C121" s="56"/>
      <c r="D121" s="56"/>
      <c r="E121" s="56"/>
      <c r="F121" s="66"/>
      <c r="G121" s="66"/>
      <c r="H121" s="66"/>
      <c r="I121" s="66"/>
      <c r="J121" s="172"/>
      <c r="K121" s="172"/>
      <c r="L121" s="168">
        <f>(COLUMNS(tbl_Metadata_Main[[#This Row],[Title ]:[Unit of Analysis ]] )- COUNTBLANK(tbl_Metadata_Main[[#This Row],[Title ]:[Unit of Analysis ]] ))/COLUMNS(tbl_Metadata_Main[[#This Row],[Title ]:[Unit of Analysis ]] )*100</f>
        <v>1.9607843137254901</v>
      </c>
      <c r="M121" s="168">
        <f>(COLUMNS(tbl_Geographic[#This Row] )- COUNTBLANK(tbl_Geographic[#This Row]))/COLUMNS(tbl_Geographic[#This Row])*100</f>
        <v>0</v>
      </c>
      <c r="N121" s="168">
        <f>(COLUMNS(tbl_statistical[#This Row] )- COUNTBLANK(tbl_statistical[#This Row]))/COLUMNS(tbl_statistical[#This Row])*100</f>
        <v>0</v>
      </c>
      <c r="O121" s="168">
        <f>(COLUMNS(tbl_MetadataLog[[#This Row],[Respondent]:[Filename]] )- COUNTBLANK($C121:$I121))/COLUMNS(tbl_MetadataLog[[#This Row],[Respondent]:[Filename]])*100</f>
        <v>0</v>
      </c>
    </row>
    <row r="122" spans="1:15" x14ac:dyDescent="0.35">
      <c r="A122" s="35">
        <f>MAIN!A122</f>
        <v>117</v>
      </c>
      <c r="B122" s="125" t="str">
        <f>MAIN!B122</f>
        <v>XTBC</v>
      </c>
      <c r="C122" s="56"/>
      <c r="D122" s="56"/>
      <c r="E122" s="56"/>
      <c r="F122" s="66"/>
      <c r="G122" s="66"/>
      <c r="H122" s="66"/>
      <c r="I122" s="66"/>
      <c r="J122" s="172"/>
      <c r="K122" s="172"/>
      <c r="L122" s="168">
        <f>(COLUMNS(tbl_Metadata_Main[[#This Row],[Title ]:[Unit of Analysis ]] )- COUNTBLANK(tbl_Metadata_Main[[#This Row],[Title ]:[Unit of Analysis ]] ))/COLUMNS(tbl_Metadata_Main[[#This Row],[Title ]:[Unit of Analysis ]] )*100</f>
        <v>1.9607843137254901</v>
      </c>
      <c r="M122" s="168">
        <f>(COLUMNS(tbl_Geographic[#This Row] )- COUNTBLANK(tbl_Geographic[#This Row]))/COLUMNS(tbl_Geographic[#This Row])*100</f>
        <v>0</v>
      </c>
      <c r="N122" s="168">
        <f>(COLUMNS(tbl_statistical[#This Row] )- COUNTBLANK(tbl_statistical[#This Row]))/COLUMNS(tbl_statistical[#This Row])*100</f>
        <v>0</v>
      </c>
      <c r="O122" s="168">
        <f>(COLUMNS(tbl_MetadataLog[[#This Row],[Respondent]:[Filename]] )- COUNTBLANK($C122:$I122))/COLUMNS(tbl_MetadataLog[[#This Row],[Respondent]:[Filename]])*100</f>
        <v>0</v>
      </c>
    </row>
    <row r="123" spans="1:15" x14ac:dyDescent="0.35">
      <c r="A123" s="35">
        <f>MAIN!A123</f>
        <v>118</v>
      </c>
      <c r="B123" s="125" t="str">
        <f>MAIN!B123</f>
        <v>XTBC</v>
      </c>
      <c r="C123" s="56"/>
      <c r="D123" s="56"/>
      <c r="E123" s="56"/>
      <c r="F123" s="66"/>
      <c r="G123" s="66"/>
      <c r="H123" s="66"/>
      <c r="I123" s="66"/>
      <c r="J123" s="172"/>
      <c r="K123" s="172"/>
      <c r="L123" s="168">
        <f>(COLUMNS(tbl_Metadata_Main[[#This Row],[Title ]:[Unit of Analysis ]] )- COUNTBLANK(tbl_Metadata_Main[[#This Row],[Title ]:[Unit of Analysis ]] ))/COLUMNS(tbl_Metadata_Main[[#This Row],[Title ]:[Unit of Analysis ]] )*100</f>
        <v>1.9607843137254901</v>
      </c>
      <c r="M123" s="168">
        <f>(COLUMNS(tbl_Geographic[#This Row] )- COUNTBLANK(tbl_Geographic[#This Row]))/COLUMNS(tbl_Geographic[#This Row])*100</f>
        <v>0</v>
      </c>
      <c r="N123" s="168">
        <f>(COLUMNS(tbl_statistical[#This Row] )- COUNTBLANK(tbl_statistical[#This Row]))/COLUMNS(tbl_statistical[#This Row])*100</f>
        <v>0</v>
      </c>
      <c r="O123" s="168">
        <f>(COLUMNS(tbl_MetadataLog[[#This Row],[Respondent]:[Filename]] )- COUNTBLANK($C123:$I123))/COLUMNS(tbl_MetadataLog[[#This Row],[Respondent]:[Filename]])*100</f>
        <v>0</v>
      </c>
    </row>
    <row r="124" spans="1:15" x14ac:dyDescent="0.35">
      <c r="A124" s="35">
        <f>MAIN!A124</f>
        <v>119</v>
      </c>
      <c r="B124" s="125" t="str">
        <f>MAIN!B124</f>
        <v>XTBC</v>
      </c>
      <c r="C124" s="56"/>
      <c r="D124" s="56"/>
      <c r="E124" s="56"/>
      <c r="F124" s="66"/>
      <c r="G124" s="66"/>
      <c r="H124" s="66"/>
      <c r="I124" s="66"/>
      <c r="J124" s="172"/>
      <c r="K124" s="172"/>
      <c r="L124" s="168">
        <f>(COLUMNS(tbl_Metadata_Main[[#This Row],[Title ]:[Unit of Analysis ]] )- COUNTBLANK(tbl_Metadata_Main[[#This Row],[Title ]:[Unit of Analysis ]] ))/COLUMNS(tbl_Metadata_Main[[#This Row],[Title ]:[Unit of Analysis ]] )*100</f>
        <v>1.9607843137254901</v>
      </c>
      <c r="M124" s="168">
        <f>(COLUMNS(tbl_Geographic[#This Row] )- COUNTBLANK(tbl_Geographic[#This Row]))/COLUMNS(tbl_Geographic[#This Row])*100</f>
        <v>0</v>
      </c>
      <c r="N124" s="168">
        <f>(COLUMNS(tbl_statistical[#This Row] )- COUNTBLANK(tbl_statistical[#This Row]))/COLUMNS(tbl_statistical[#This Row])*100</f>
        <v>0</v>
      </c>
      <c r="O124" s="168">
        <f>(COLUMNS(tbl_MetadataLog[[#This Row],[Respondent]:[Filename]] )- COUNTBLANK($C124:$I124))/COLUMNS(tbl_MetadataLog[[#This Row],[Respondent]:[Filename]])*100</f>
        <v>0</v>
      </c>
    </row>
    <row r="125" spans="1:15" x14ac:dyDescent="0.35">
      <c r="A125" s="35">
        <f>MAIN!A125</f>
        <v>120</v>
      </c>
      <c r="B125" s="125" t="str">
        <f>MAIN!B125</f>
        <v>XTBC</v>
      </c>
      <c r="C125" s="56"/>
      <c r="D125" s="56"/>
      <c r="E125" s="56"/>
      <c r="F125" s="66"/>
      <c r="G125" s="66"/>
      <c r="H125" s="66"/>
      <c r="I125" s="66"/>
      <c r="J125" s="172"/>
      <c r="K125" s="172"/>
      <c r="L125" s="168">
        <f>(COLUMNS(tbl_Metadata_Main[[#This Row],[Title ]:[Unit of Analysis ]] )- COUNTBLANK(tbl_Metadata_Main[[#This Row],[Title ]:[Unit of Analysis ]] ))/COLUMNS(tbl_Metadata_Main[[#This Row],[Title ]:[Unit of Analysis ]] )*100</f>
        <v>1.9607843137254901</v>
      </c>
      <c r="M125" s="168">
        <f>(COLUMNS(tbl_Geographic[#This Row] )- COUNTBLANK(tbl_Geographic[#This Row]))/COLUMNS(tbl_Geographic[#This Row])*100</f>
        <v>0</v>
      </c>
      <c r="N125" s="168">
        <f>(COLUMNS(tbl_statistical[#This Row] )- COUNTBLANK(tbl_statistical[#This Row]))/COLUMNS(tbl_statistical[#This Row])*100</f>
        <v>0</v>
      </c>
      <c r="O125" s="168">
        <f>(COLUMNS(tbl_MetadataLog[[#This Row],[Respondent]:[Filename]] )- COUNTBLANK($C125:$I125))/COLUMNS(tbl_MetadataLog[[#This Row],[Respondent]:[Filename]])*100</f>
        <v>0</v>
      </c>
    </row>
    <row r="126" spans="1:15" x14ac:dyDescent="0.35">
      <c r="A126" s="35">
        <f>MAIN!A126</f>
        <v>121</v>
      </c>
      <c r="B126" s="125" t="str">
        <f>MAIN!B126</f>
        <v>XTBC</v>
      </c>
      <c r="C126" s="56"/>
      <c r="D126" s="56"/>
      <c r="E126" s="56"/>
      <c r="F126" s="66"/>
      <c r="G126" s="66"/>
      <c r="H126" s="66"/>
      <c r="I126" s="66"/>
      <c r="J126" s="172"/>
      <c r="K126" s="172"/>
      <c r="L126" s="168">
        <f>(COLUMNS(tbl_Metadata_Main[[#This Row],[Title ]:[Unit of Analysis ]] )- COUNTBLANK(tbl_Metadata_Main[[#This Row],[Title ]:[Unit of Analysis ]] ))/COLUMNS(tbl_Metadata_Main[[#This Row],[Title ]:[Unit of Analysis ]] )*100</f>
        <v>1.9607843137254901</v>
      </c>
      <c r="M126" s="168">
        <f>(COLUMNS(tbl_Geographic[#This Row] )- COUNTBLANK(tbl_Geographic[#This Row]))/COLUMNS(tbl_Geographic[#This Row])*100</f>
        <v>0</v>
      </c>
      <c r="N126" s="168">
        <f>(COLUMNS(tbl_statistical[#This Row] )- COUNTBLANK(tbl_statistical[#This Row]))/COLUMNS(tbl_statistical[#This Row])*100</f>
        <v>0</v>
      </c>
      <c r="O126" s="168">
        <f>(COLUMNS(tbl_MetadataLog[[#This Row],[Respondent]:[Filename]] )- COUNTBLANK($C126:$I126))/COLUMNS(tbl_MetadataLog[[#This Row],[Respondent]:[Filename]])*100</f>
        <v>0</v>
      </c>
    </row>
    <row r="127" spans="1:15" x14ac:dyDescent="0.35">
      <c r="A127" s="35">
        <f>MAIN!A127</f>
        <v>122</v>
      </c>
      <c r="B127" s="125" t="str">
        <f>MAIN!B127</f>
        <v>XTBC</v>
      </c>
      <c r="C127" s="56"/>
      <c r="D127" s="56"/>
      <c r="E127" s="56"/>
      <c r="F127" s="66"/>
      <c r="G127" s="66"/>
      <c r="H127" s="66"/>
      <c r="I127" s="66"/>
      <c r="J127" s="172"/>
      <c r="K127" s="172"/>
      <c r="L127" s="168">
        <f>(COLUMNS(tbl_Metadata_Main[[#This Row],[Title ]:[Unit of Analysis ]] )- COUNTBLANK(tbl_Metadata_Main[[#This Row],[Title ]:[Unit of Analysis ]] ))/COLUMNS(tbl_Metadata_Main[[#This Row],[Title ]:[Unit of Analysis ]] )*100</f>
        <v>1.9607843137254901</v>
      </c>
      <c r="M127" s="168">
        <f>(COLUMNS(tbl_Geographic[#This Row] )- COUNTBLANK(tbl_Geographic[#This Row]))/COLUMNS(tbl_Geographic[#This Row])*100</f>
        <v>0</v>
      </c>
      <c r="N127" s="168">
        <f>(COLUMNS(tbl_statistical[#This Row] )- COUNTBLANK(tbl_statistical[#This Row]))/COLUMNS(tbl_statistical[#This Row])*100</f>
        <v>0</v>
      </c>
      <c r="O127" s="168">
        <f>(COLUMNS(tbl_MetadataLog[[#This Row],[Respondent]:[Filename]] )- COUNTBLANK($C127:$I127))/COLUMNS(tbl_MetadataLog[[#This Row],[Respondent]:[Filename]])*100</f>
        <v>0</v>
      </c>
    </row>
    <row r="128" spans="1:15" x14ac:dyDescent="0.35">
      <c r="A128" s="35">
        <f>MAIN!A128</f>
        <v>123</v>
      </c>
      <c r="B128" s="125" t="str">
        <f>MAIN!B128</f>
        <v>XTBC</v>
      </c>
      <c r="C128" s="56"/>
      <c r="D128" s="56"/>
      <c r="E128" s="56"/>
      <c r="F128" s="66"/>
      <c r="G128" s="66"/>
      <c r="H128" s="66"/>
      <c r="I128" s="66"/>
      <c r="J128" s="172"/>
      <c r="K128" s="172"/>
      <c r="L128" s="168">
        <f>(COLUMNS(tbl_Metadata_Main[[#This Row],[Title ]:[Unit of Analysis ]] )- COUNTBLANK(tbl_Metadata_Main[[#This Row],[Title ]:[Unit of Analysis ]] ))/COLUMNS(tbl_Metadata_Main[[#This Row],[Title ]:[Unit of Analysis ]] )*100</f>
        <v>1.9607843137254901</v>
      </c>
      <c r="M128" s="168">
        <f>(COLUMNS(tbl_Geographic[#This Row] )- COUNTBLANK(tbl_Geographic[#This Row]))/COLUMNS(tbl_Geographic[#This Row])*100</f>
        <v>0</v>
      </c>
      <c r="N128" s="168">
        <f>(COLUMNS(tbl_statistical[#This Row] )- COUNTBLANK(tbl_statistical[#This Row]))/COLUMNS(tbl_statistical[#This Row])*100</f>
        <v>0</v>
      </c>
      <c r="O128" s="168">
        <f>(COLUMNS(tbl_MetadataLog[[#This Row],[Respondent]:[Filename]] )- COUNTBLANK($C128:$I128))/COLUMNS(tbl_MetadataLog[[#This Row],[Respondent]:[Filename]])*100</f>
        <v>0</v>
      </c>
    </row>
    <row r="129" spans="1:15" x14ac:dyDescent="0.35">
      <c r="A129" s="35">
        <f>MAIN!A129</f>
        <v>124</v>
      </c>
      <c r="B129" s="125" t="str">
        <f>MAIN!B129</f>
        <v>XTBC</v>
      </c>
      <c r="C129" s="56"/>
      <c r="D129" s="56"/>
      <c r="E129" s="56"/>
      <c r="F129" s="66"/>
      <c r="G129" s="66"/>
      <c r="H129" s="66"/>
      <c r="I129" s="66"/>
      <c r="J129" s="172"/>
      <c r="K129" s="172"/>
      <c r="L129" s="168">
        <f>(COLUMNS(tbl_Metadata_Main[[#This Row],[Title ]:[Unit of Analysis ]] )- COUNTBLANK(tbl_Metadata_Main[[#This Row],[Title ]:[Unit of Analysis ]] ))/COLUMNS(tbl_Metadata_Main[[#This Row],[Title ]:[Unit of Analysis ]] )*100</f>
        <v>1.9607843137254901</v>
      </c>
      <c r="M129" s="168">
        <f>(COLUMNS(tbl_Geographic[#This Row] )- COUNTBLANK(tbl_Geographic[#This Row]))/COLUMNS(tbl_Geographic[#This Row])*100</f>
        <v>0</v>
      </c>
      <c r="N129" s="168">
        <f>(COLUMNS(tbl_statistical[#This Row] )- COUNTBLANK(tbl_statistical[#This Row]))/COLUMNS(tbl_statistical[#This Row])*100</f>
        <v>0</v>
      </c>
      <c r="O129" s="168">
        <f>(COLUMNS(tbl_MetadataLog[[#This Row],[Respondent]:[Filename]] )- COUNTBLANK($C129:$I129))/COLUMNS(tbl_MetadataLog[[#This Row],[Respondent]:[Filename]])*100</f>
        <v>0</v>
      </c>
    </row>
    <row r="130" spans="1:15" x14ac:dyDescent="0.35">
      <c r="A130" s="35">
        <f>MAIN!A130</f>
        <v>125</v>
      </c>
      <c r="B130" s="125" t="str">
        <f>MAIN!B130</f>
        <v>XTBC</v>
      </c>
      <c r="C130" s="56"/>
      <c r="D130" s="56"/>
      <c r="E130" s="56"/>
      <c r="F130" s="66"/>
      <c r="G130" s="66"/>
      <c r="H130" s="66"/>
      <c r="I130" s="66"/>
      <c r="J130" s="172"/>
      <c r="K130" s="172"/>
      <c r="L130" s="168">
        <f>(COLUMNS(tbl_Metadata_Main[[#This Row],[Title ]:[Unit of Analysis ]] )- COUNTBLANK(tbl_Metadata_Main[[#This Row],[Title ]:[Unit of Analysis ]] ))/COLUMNS(tbl_Metadata_Main[[#This Row],[Title ]:[Unit of Analysis ]] )*100</f>
        <v>1.9607843137254901</v>
      </c>
      <c r="M130" s="168">
        <f>(COLUMNS(tbl_Geographic[#This Row] )- COUNTBLANK(tbl_Geographic[#This Row]))/COLUMNS(tbl_Geographic[#This Row])*100</f>
        <v>0</v>
      </c>
      <c r="N130" s="168">
        <f>(COLUMNS(tbl_statistical[#This Row] )- COUNTBLANK(tbl_statistical[#This Row]))/COLUMNS(tbl_statistical[#This Row])*100</f>
        <v>0</v>
      </c>
      <c r="O130" s="168">
        <f>(COLUMNS(tbl_MetadataLog[[#This Row],[Respondent]:[Filename]] )- COUNTBLANK($C130:$I130))/COLUMNS(tbl_MetadataLog[[#This Row],[Respondent]:[Filename]])*100</f>
        <v>0</v>
      </c>
    </row>
    <row r="131" spans="1:15" x14ac:dyDescent="0.35">
      <c r="A131" s="35">
        <f>MAIN!A131</f>
        <v>126</v>
      </c>
      <c r="B131" s="125" t="str">
        <f>MAIN!B131</f>
        <v>XTBC</v>
      </c>
      <c r="C131" s="56"/>
      <c r="D131" s="56"/>
      <c r="E131" s="56"/>
      <c r="F131" s="66"/>
      <c r="G131" s="66"/>
      <c r="H131" s="66"/>
      <c r="I131" s="66"/>
      <c r="J131" s="172"/>
      <c r="K131" s="172"/>
      <c r="L131" s="168">
        <f>(COLUMNS(tbl_Metadata_Main[[#This Row],[Title ]:[Unit of Analysis ]] )- COUNTBLANK(tbl_Metadata_Main[[#This Row],[Title ]:[Unit of Analysis ]] ))/COLUMNS(tbl_Metadata_Main[[#This Row],[Title ]:[Unit of Analysis ]] )*100</f>
        <v>1.9607843137254901</v>
      </c>
      <c r="M131" s="168">
        <f>(COLUMNS(tbl_Geographic[#This Row] )- COUNTBLANK(tbl_Geographic[#This Row]))/COLUMNS(tbl_Geographic[#This Row])*100</f>
        <v>0</v>
      </c>
      <c r="N131" s="168">
        <f>(COLUMNS(tbl_statistical[#This Row] )- COUNTBLANK(tbl_statistical[#This Row]))/COLUMNS(tbl_statistical[#This Row])*100</f>
        <v>0</v>
      </c>
      <c r="O131" s="168">
        <f>(COLUMNS(tbl_MetadataLog[[#This Row],[Respondent]:[Filename]] )- COUNTBLANK($C131:$I131))/COLUMNS(tbl_MetadataLog[[#This Row],[Respondent]:[Filename]])*100</f>
        <v>0</v>
      </c>
    </row>
    <row r="132" spans="1:15" x14ac:dyDescent="0.35">
      <c r="A132" s="35">
        <f>MAIN!A132</f>
        <v>127</v>
      </c>
      <c r="B132" s="125" t="str">
        <f>MAIN!B132</f>
        <v>XTBC</v>
      </c>
      <c r="C132" s="56"/>
      <c r="D132" s="56"/>
      <c r="E132" s="56"/>
      <c r="F132" s="66"/>
      <c r="G132" s="66"/>
      <c r="H132" s="66"/>
      <c r="I132" s="66"/>
      <c r="J132" s="172"/>
      <c r="K132" s="172"/>
      <c r="L132" s="168">
        <f>(COLUMNS(tbl_Metadata_Main[[#This Row],[Title ]:[Unit of Analysis ]] )- COUNTBLANK(tbl_Metadata_Main[[#This Row],[Title ]:[Unit of Analysis ]] ))/COLUMNS(tbl_Metadata_Main[[#This Row],[Title ]:[Unit of Analysis ]] )*100</f>
        <v>1.9607843137254901</v>
      </c>
      <c r="M132" s="168">
        <f>(COLUMNS(tbl_Geographic[#This Row] )- COUNTBLANK(tbl_Geographic[#This Row]))/COLUMNS(tbl_Geographic[#This Row])*100</f>
        <v>0</v>
      </c>
      <c r="N132" s="168">
        <f>(COLUMNS(tbl_statistical[#This Row] )- COUNTBLANK(tbl_statistical[#This Row]))/COLUMNS(tbl_statistical[#This Row])*100</f>
        <v>0</v>
      </c>
      <c r="O132" s="168">
        <f>(COLUMNS(tbl_MetadataLog[[#This Row],[Respondent]:[Filename]] )- COUNTBLANK($C132:$I132))/COLUMNS(tbl_MetadataLog[[#This Row],[Respondent]:[Filename]])*100</f>
        <v>0</v>
      </c>
    </row>
    <row r="133" spans="1:15" x14ac:dyDescent="0.35">
      <c r="A133" s="35">
        <f>MAIN!A133</f>
        <v>128</v>
      </c>
      <c r="B133" s="125" t="str">
        <f>MAIN!B133</f>
        <v>XTBC</v>
      </c>
      <c r="C133" s="56"/>
      <c r="D133" s="56"/>
      <c r="E133" s="56"/>
      <c r="F133" s="66"/>
      <c r="G133" s="66"/>
      <c r="H133" s="66"/>
      <c r="I133" s="66"/>
      <c r="J133" s="172"/>
      <c r="K133" s="172"/>
      <c r="L133" s="168">
        <f>(COLUMNS(tbl_Metadata_Main[[#This Row],[Title ]:[Unit of Analysis ]] )- COUNTBLANK(tbl_Metadata_Main[[#This Row],[Title ]:[Unit of Analysis ]] ))/COLUMNS(tbl_Metadata_Main[[#This Row],[Title ]:[Unit of Analysis ]] )*100</f>
        <v>1.9607843137254901</v>
      </c>
      <c r="M133" s="168">
        <f>(COLUMNS(tbl_Geographic[#This Row] )- COUNTBLANK(tbl_Geographic[#This Row]))/COLUMNS(tbl_Geographic[#This Row])*100</f>
        <v>0</v>
      </c>
      <c r="N133" s="168">
        <f>(COLUMNS(tbl_statistical[#This Row] )- COUNTBLANK(tbl_statistical[#This Row]))/COLUMNS(tbl_statistical[#This Row])*100</f>
        <v>0</v>
      </c>
      <c r="O133" s="168">
        <f>(COLUMNS(tbl_MetadataLog[[#This Row],[Respondent]:[Filename]] )- COUNTBLANK($C133:$I133))/COLUMNS(tbl_MetadataLog[[#This Row],[Respondent]:[Filename]])*100</f>
        <v>0</v>
      </c>
    </row>
    <row r="134" spans="1:15" x14ac:dyDescent="0.35">
      <c r="A134" s="35">
        <f>MAIN!A134</f>
        <v>129</v>
      </c>
      <c r="B134" s="125" t="str">
        <f>MAIN!B134</f>
        <v>XTBC</v>
      </c>
      <c r="C134" s="56"/>
      <c r="D134" s="56"/>
      <c r="E134" s="56"/>
      <c r="F134" s="66"/>
      <c r="G134" s="66"/>
      <c r="H134" s="66"/>
      <c r="I134" s="66"/>
      <c r="J134" s="172"/>
      <c r="K134" s="172"/>
      <c r="L134" s="168">
        <f>(COLUMNS(tbl_Metadata_Main[[#This Row],[Title ]:[Unit of Analysis ]] )- COUNTBLANK(tbl_Metadata_Main[[#This Row],[Title ]:[Unit of Analysis ]] ))/COLUMNS(tbl_Metadata_Main[[#This Row],[Title ]:[Unit of Analysis ]] )*100</f>
        <v>1.9607843137254901</v>
      </c>
      <c r="M134" s="168">
        <f>(COLUMNS(tbl_Geographic[#This Row] )- COUNTBLANK(tbl_Geographic[#This Row]))/COLUMNS(tbl_Geographic[#This Row])*100</f>
        <v>0</v>
      </c>
      <c r="N134" s="168">
        <f>(COLUMNS(tbl_statistical[#This Row] )- COUNTBLANK(tbl_statistical[#This Row]))/COLUMNS(tbl_statistical[#This Row])*100</f>
        <v>0</v>
      </c>
      <c r="O134" s="168">
        <f>(COLUMNS(tbl_MetadataLog[[#This Row],[Respondent]:[Filename]] )- COUNTBLANK($C134:$I134))/COLUMNS(tbl_MetadataLog[[#This Row],[Respondent]:[Filename]])*100</f>
        <v>0</v>
      </c>
    </row>
    <row r="135" spans="1:15" x14ac:dyDescent="0.35">
      <c r="A135" s="35">
        <f>MAIN!A135</f>
        <v>130</v>
      </c>
      <c r="B135" s="125" t="str">
        <f>MAIN!B135</f>
        <v>XTBC</v>
      </c>
      <c r="C135" s="56"/>
      <c r="D135" s="56"/>
      <c r="E135" s="56"/>
      <c r="F135" s="66"/>
      <c r="G135" s="66"/>
      <c r="H135" s="66"/>
      <c r="I135" s="66"/>
      <c r="J135" s="172"/>
      <c r="K135" s="172"/>
      <c r="L135" s="168">
        <f>(COLUMNS(tbl_Metadata_Main[[#This Row],[Title ]:[Unit of Analysis ]] )- COUNTBLANK(tbl_Metadata_Main[[#This Row],[Title ]:[Unit of Analysis ]] ))/COLUMNS(tbl_Metadata_Main[[#This Row],[Title ]:[Unit of Analysis ]] )*100</f>
        <v>1.9607843137254901</v>
      </c>
      <c r="M135" s="168">
        <f>(COLUMNS(tbl_Geographic[#This Row] )- COUNTBLANK(tbl_Geographic[#This Row]))/COLUMNS(tbl_Geographic[#This Row])*100</f>
        <v>0</v>
      </c>
      <c r="N135" s="168">
        <f>(COLUMNS(tbl_statistical[#This Row] )- COUNTBLANK(tbl_statistical[#This Row]))/COLUMNS(tbl_statistical[#This Row])*100</f>
        <v>0</v>
      </c>
      <c r="O135" s="168">
        <f>(COLUMNS(tbl_MetadataLog[[#This Row],[Respondent]:[Filename]] )- COUNTBLANK($C135:$I135))/COLUMNS(tbl_MetadataLog[[#This Row],[Respondent]:[Filename]])*100</f>
        <v>0</v>
      </c>
    </row>
    <row r="136" spans="1:15" x14ac:dyDescent="0.35">
      <c r="A136" s="35">
        <f>MAIN!A136</f>
        <v>131</v>
      </c>
      <c r="B136" s="125" t="str">
        <f>MAIN!B136</f>
        <v>XTBC</v>
      </c>
      <c r="C136" s="56"/>
      <c r="D136" s="56"/>
      <c r="E136" s="56"/>
      <c r="F136" s="66"/>
      <c r="G136" s="66"/>
      <c r="H136" s="66"/>
      <c r="I136" s="66"/>
      <c r="J136" s="172"/>
      <c r="K136" s="172"/>
      <c r="L136" s="168">
        <f>(COLUMNS(tbl_Metadata_Main[[#This Row],[Title ]:[Unit of Analysis ]] )- COUNTBLANK(tbl_Metadata_Main[[#This Row],[Title ]:[Unit of Analysis ]] ))/COLUMNS(tbl_Metadata_Main[[#This Row],[Title ]:[Unit of Analysis ]] )*100</f>
        <v>1.9607843137254901</v>
      </c>
      <c r="M136" s="168">
        <f>(COLUMNS(tbl_Geographic[#This Row] )- COUNTBLANK(tbl_Geographic[#This Row]))/COLUMNS(tbl_Geographic[#This Row])*100</f>
        <v>0</v>
      </c>
      <c r="N136" s="168">
        <f>(COLUMNS(tbl_statistical[#This Row] )- COUNTBLANK(tbl_statistical[#This Row]))/COLUMNS(tbl_statistical[#This Row])*100</f>
        <v>0</v>
      </c>
      <c r="O136" s="168">
        <f>(COLUMNS(tbl_MetadataLog[[#This Row],[Respondent]:[Filename]] )- COUNTBLANK($C136:$I136))/COLUMNS(tbl_MetadataLog[[#This Row],[Respondent]:[Filename]])*100</f>
        <v>0</v>
      </c>
    </row>
    <row r="137" spans="1:15" x14ac:dyDescent="0.35">
      <c r="A137" s="35">
        <f>MAIN!A137</f>
        <v>132</v>
      </c>
      <c r="B137" s="125" t="str">
        <f>MAIN!B137</f>
        <v>XTBC</v>
      </c>
      <c r="C137" s="56"/>
      <c r="D137" s="56"/>
      <c r="E137" s="56"/>
      <c r="F137" s="66"/>
      <c r="G137" s="66"/>
      <c r="H137" s="66"/>
      <c r="I137" s="66"/>
      <c r="J137" s="172"/>
      <c r="K137" s="172"/>
      <c r="L137" s="168">
        <f>(COLUMNS(tbl_Metadata_Main[[#This Row],[Title ]:[Unit of Analysis ]] )- COUNTBLANK(tbl_Metadata_Main[[#This Row],[Title ]:[Unit of Analysis ]] ))/COLUMNS(tbl_Metadata_Main[[#This Row],[Title ]:[Unit of Analysis ]] )*100</f>
        <v>1.9607843137254901</v>
      </c>
      <c r="M137" s="168">
        <f>(COLUMNS(tbl_Geographic[#This Row] )- COUNTBLANK(tbl_Geographic[#This Row]))/COLUMNS(tbl_Geographic[#This Row])*100</f>
        <v>0</v>
      </c>
      <c r="N137" s="168">
        <f>(COLUMNS(tbl_statistical[#This Row] )- COUNTBLANK(tbl_statistical[#This Row]))/COLUMNS(tbl_statistical[#This Row])*100</f>
        <v>0</v>
      </c>
      <c r="O137" s="168">
        <f>(COLUMNS(tbl_MetadataLog[[#This Row],[Respondent]:[Filename]] )- COUNTBLANK($C137:$I137))/COLUMNS(tbl_MetadataLog[[#This Row],[Respondent]:[Filename]])*100</f>
        <v>0</v>
      </c>
    </row>
    <row r="138" spans="1:15" x14ac:dyDescent="0.35">
      <c r="A138" s="35">
        <f>MAIN!A138</f>
        <v>133</v>
      </c>
      <c r="B138" s="125" t="str">
        <f>MAIN!B138</f>
        <v>XTBC</v>
      </c>
      <c r="C138" s="56"/>
      <c r="D138" s="56"/>
      <c r="E138" s="56"/>
      <c r="F138" s="66"/>
      <c r="G138" s="66"/>
      <c r="H138" s="66"/>
      <c r="I138" s="66"/>
      <c r="J138" s="172"/>
      <c r="K138" s="172"/>
      <c r="L138" s="168">
        <f>(COLUMNS(tbl_Metadata_Main[[#This Row],[Title ]:[Unit of Analysis ]] )- COUNTBLANK(tbl_Metadata_Main[[#This Row],[Title ]:[Unit of Analysis ]] ))/COLUMNS(tbl_Metadata_Main[[#This Row],[Title ]:[Unit of Analysis ]] )*100</f>
        <v>1.9607843137254901</v>
      </c>
      <c r="M138" s="168">
        <f>(COLUMNS(tbl_Geographic[#This Row] )- COUNTBLANK(tbl_Geographic[#This Row]))/COLUMNS(tbl_Geographic[#This Row])*100</f>
        <v>0</v>
      </c>
      <c r="N138" s="168">
        <f>(COLUMNS(tbl_statistical[#This Row] )- COUNTBLANK(tbl_statistical[#This Row]))/COLUMNS(tbl_statistical[#This Row])*100</f>
        <v>0</v>
      </c>
      <c r="O138" s="168">
        <f>(COLUMNS(tbl_MetadataLog[[#This Row],[Respondent]:[Filename]] )- COUNTBLANK($C138:$I138))/COLUMNS(tbl_MetadataLog[[#This Row],[Respondent]:[Filename]])*100</f>
        <v>0</v>
      </c>
    </row>
    <row r="139" spans="1:15" x14ac:dyDescent="0.35">
      <c r="A139" s="35">
        <f>MAIN!A139</f>
        <v>134</v>
      </c>
      <c r="B139" s="125" t="str">
        <f>MAIN!B139</f>
        <v>XTBC</v>
      </c>
      <c r="C139" s="56"/>
      <c r="D139" s="56"/>
      <c r="E139" s="56"/>
      <c r="F139" s="66"/>
      <c r="G139" s="66"/>
      <c r="H139" s="66"/>
      <c r="I139" s="66"/>
      <c r="J139" s="172"/>
      <c r="K139" s="172"/>
      <c r="L139" s="168">
        <f>(COLUMNS(tbl_Metadata_Main[[#This Row],[Title ]:[Unit of Analysis ]] )- COUNTBLANK(tbl_Metadata_Main[[#This Row],[Title ]:[Unit of Analysis ]] ))/COLUMNS(tbl_Metadata_Main[[#This Row],[Title ]:[Unit of Analysis ]] )*100</f>
        <v>1.9607843137254901</v>
      </c>
      <c r="M139" s="168">
        <f>(COLUMNS(tbl_Geographic[#This Row] )- COUNTBLANK(tbl_Geographic[#This Row]))/COLUMNS(tbl_Geographic[#This Row])*100</f>
        <v>0</v>
      </c>
      <c r="N139" s="168">
        <f>(COLUMNS(tbl_statistical[#This Row] )- COUNTBLANK(tbl_statistical[#This Row]))/COLUMNS(tbl_statistical[#This Row])*100</f>
        <v>0</v>
      </c>
      <c r="O139" s="168">
        <f>(COLUMNS(tbl_MetadataLog[[#This Row],[Respondent]:[Filename]] )- COUNTBLANK($C139:$I139))/COLUMNS(tbl_MetadataLog[[#This Row],[Respondent]:[Filename]])*100</f>
        <v>0</v>
      </c>
    </row>
    <row r="140" spans="1:15" x14ac:dyDescent="0.35">
      <c r="A140" s="35">
        <f>MAIN!A140</f>
        <v>135</v>
      </c>
      <c r="B140" s="125" t="str">
        <f>MAIN!B140</f>
        <v>XTBC</v>
      </c>
      <c r="C140" s="56"/>
      <c r="D140" s="56"/>
      <c r="E140" s="56"/>
      <c r="F140" s="66"/>
      <c r="G140" s="66"/>
      <c r="H140" s="66"/>
      <c r="I140" s="66"/>
      <c r="J140" s="172"/>
      <c r="K140" s="172"/>
      <c r="L140" s="168">
        <f>(COLUMNS(tbl_Metadata_Main[[#This Row],[Title ]:[Unit of Analysis ]] )- COUNTBLANK(tbl_Metadata_Main[[#This Row],[Title ]:[Unit of Analysis ]] ))/COLUMNS(tbl_Metadata_Main[[#This Row],[Title ]:[Unit of Analysis ]] )*100</f>
        <v>1.9607843137254901</v>
      </c>
      <c r="M140" s="168">
        <f>(COLUMNS(tbl_Geographic[#This Row] )- COUNTBLANK(tbl_Geographic[#This Row]))/COLUMNS(tbl_Geographic[#This Row])*100</f>
        <v>0</v>
      </c>
      <c r="N140" s="168">
        <f>(COLUMNS(tbl_statistical[#This Row] )- COUNTBLANK(tbl_statistical[#This Row]))/COLUMNS(tbl_statistical[#This Row])*100</f>
        <v>0</v>
      </c>
      <c r="O140" s="168">
        <f>(COLUMNS(tbl_MetadataLog[[#This Row],[Respondent]:[Filename]] )- COUNTBLANK($C140:$I140))/COLUMNS(tbl_MetadataLog[[#This Row],[Respondent]:[Filename]])*100</f>
        <v>0</v>
      </c>
    </row>
    <row r="141" spans="1:15" x14ac:dyDescent="0.35">
      <c r="A141" s="35">
        <f>MAIN!A141</f>
        <v>136</v>
      </c>
      <c r="B141" s="125" t="str">
        <f>MAIN!B141</f>
        <v>XTBC</v>
      </c>
      <c r="C141" s="56"/>
      <c r="D141" s="56"/>
      <c r="E141" s="56"/>
      <c r="F141" s="66"/>
      <c r="G141" s="66"/>
      <c r="H141" s="66"/>
      <c r="I141" s="66"/>
      <c r="J141" s="172"/>
      <c r="K141" s="172"/>
      <c r="L141" s="168">
        <f>(COLUMNS(tbl_Metadata_Main[[#This Row],[Title ]:[Unit of Analysis ]] )- COUNTBLANK(tbl_Metadata_Main[[#This Row],[Title ]:[Unit of Analysis ]] ))/COLUMNS(tbl_Metadata_Main[[#This Row],[Title ]:[Unit of Analysis ]] )*100</f>
        <v>1.9607843137254901</v>
      </c>
      <c r="M141" s="168">
        <f>(COLUMNS(tbl_Geographic[#This Row] )- COUNTBLANK(tbl_Geographic[#This Row]))/COLUMNS(tbl_Geographic[#This Row])*100</f>
        <v>0</v>
      </c>
      <c r="N141" s="168">
        <f>(COLUMNS(tbl_statistical[#This Row] )- COUNTBLANK(tbl_statistical[#This Row]))/COLUMNS(tbl_statistical[#This Row])*100</f>
        <v>0</v>
      </c>
      <c r="O141" s="168">
        <f>(COLUMNS(tbl_MetadataLog[[#This Row],[Respondent]:[Filename]] )- COUNTBLANK($C141:$I141))/COLUMNS(tbl_MetadataLog[[#This Row],[Respondent]:[Filename]])*100</f>
        <v>0</v>
      </c>
    </row>
    <row r="142" spans="1:15" x14ac:dyDescent="0.35">
      <c r="A142" s="35">
        <f>MAIN!A142</f>
        <v>137</v>
      </c>
      <c r="B142" s="125" t="str">
        <f>MAIN!B142</f>
        <v>XTBC</v>
      </c>
      <c r="C142" s="56"/>
      <c r="D142" s="56"/>
      <c r="E142" s="56"/>
      <c r="F142" s="66"/>
      <c r="G142" s="66"/>
      <c r="H142" s="66"/>
      <c r="I142" s="66"/>
      <c r="J142" s="172"/>
      <c r="K142" s="172"/>
      <c r="L142" s="168">
        <f>(COLUMNS(tbl_Metadata_Main[[#This Row],[Title ]:[Unit of Analysis ]] )- COUNTBLANK(tbl_Metadata_Main[[#This Row],[Title ]:[Unit of Analysis ]] ))/COLUMNS(tbl_Metadata_Main[[#This Row],[Title ]:[Unit of Analysis ]] )*100</f>
        <v>1.9607843137254901</v>
      </c>
      <c r="M142" s="168">
        <f>(COLUMNS(tbl_Geographic[#This Row] )- COUNTBLANK(tbl_Geographic[#This Row]))/COLUMNS(tbl_Geographic[#This Row])*100</f>
        <v>0</v>
      </c>
      <c r="N142" s="168">
        <f>(COLUMNS(tbl_statistical[#This Row] )- COUNTBLANK(tbl_statistical[#This Row]))/COLUMNS(tbl_statistical[#This Row])*100</f>
        <v>0</v>
      </c>
      <c r="O142" s="168">
        <f>(COLUMNS(tbl_MetadataLog[[#This Row],[Respondent]:[Filename]] )- COUNTBLANK($C142:$I142))/COLUMNS(tbl_MetadataLog[[#This Row],[Respondent]:[Filename]])*100</f>
        <v>0</v>
      </c>
    </row>
    <row r="143" spans="1:15" x14ac:dyDescent="0.35">
      <c r="A143" s="35">
        <f>MAIN!A143</f>
        <v>138</v>
      </c>
      <c r="B143" s="125" t="str">
        <f>MAIN!B143</f>
        <v>XTBC</v>
      </c>
      <c r="C143" s="56"/>
      <c r="D143" s="56"/>
      <c r="E143" s="56"/>
      <c r="F143" s="66"/>
      <c r="G143" s="66"/>
      <c r="H143" s="66"/>
      <c r="I143" s="66"/>
      <c r="J143" s="172"/>
      <c r="K143" s="172"/>
      <c r="L143" s="168">
        <f>(COLUMNS(tbl_Metadata_Main[[#This Row],[Title ]:[Unit of Analysis ]] )- COUNTBLANK(tbl_Metadata_Main[[#This Row],[Title ]:[Unit of Analysis ]] ))/COLUMNS(tbl_Metadata_Main[[#This Row],[Title ]:[Unit of Analysis ]] )*100</f>
        <v>1.9607843137254901</v>
      </c>
      <c r="M143" s="168">
        <f>(COLUMNS(tbl_Geographic[#This Row] )- COUNTBLANK(tbl_Geographic[#This Row]))/COLUMNS(tbl_Geographic[#This Row])*100</f>
        <v>0</v>
      </c>
      <c r="N143" s="168">
        <f>(COLUMNS(tbl_statistical[#This Row] )- COUNTBLANK(tbl_statistical[#This Row]))/COLUMNS(tbl_statistical[#This Row])*100</f>
        <v>0</v>
      </c>
      <c r="O143" s="168">
        <f>(COLUMNS(tbl_MetadataLog[[#This Row],[Respondent]:[Filename]] )- COUNTBLANK($C143:$I143))/COLUMNS(tbl_MetadataLog[[#This Row],[Respondent]:[Filename]])*100</f>
        <v>0</v>
      </c>
    </row>
    <row r="144" spans="1:15" x14ac:dyDescent="0.35">
      <c r="A144" s="35">
        <f>MAIN!A144</f>
        <v>139</v>
      </c>
      <c r="B144" s="125" t="str">
        <f>MAIN!B144</f>
        <v>XTBC</v>
      </c>
      <c r="C144" s="56"/>
      <c r="D144" s="56"/>
      <c r="E144" s="56"/>
      <c r="F144" s="66"/>
      <c r="G144" s="66"/>
      <c r="H144" s="66"/>
      <c r="I144" s="66"/>
      <c r="J144" s="172"/>
      <c r="K144" s="172"/>
      <c r="L144" s="168">
        <f>(COLUMNS(tbl_Metadata_Main[[#This Row],[Title ]:[Unit of Analysis ]] )- COUNTBLANK(tbl_Metadata_Main[[#This Row],[Title ]:[Unit of Analysis ]] ))/COLUMNS(tbl_Metadata_Main[[#This Row],[Title ]:[Unit of Analysis ]] )*100</f>
        <v>1.9607843137254901</v>
      </c>
      <c r="M144" s="168">
        <f>(COLUMNS(tbl_Geographic[#This Row] )- COUNTBLANK(tbl_Geographic[#This Row]))/COLUMNS(tbl_Geographic[#This Row])*100</f>
        <v>0</v>
      </c>
      <c r="N144" s="168">
        <f>(COLUMNS(tbl_statistical[#This Row] )- COUNTBLANK(tbl_statistical[#This Row]))/COLUMNS(tbl_statistical[#This Row])*100</f>
        <v>0</v>
      </c>
      <c r="O144" s="168">
        <f>(COLUMNS(tbl_MetadataLog[[#This Row],[Respondent]:[Filename]] )- COUNTBLANK($C144:$I144))/COLUMNS(tbl_MetadataLog[[#This Row],[Respondent]:[Filename]])*100</f>
        <v>0</v>
      </c>
    </row>
    <row r="145" spans="1:15" x14ac:dyDescent="0.35">
      <c r="A145" s="35">
        <f>MAIN!A145</f>
        <v>140</v>
      </c>
      <c r="B145" s="125" t="str">
        <f>MAIN!B145</f>
        <v>XTBC</v>
      </c>
      <c r="C145" s="56"/>
      <c r="D145" s="56"/>
      <c r="E145" s="56"/>
      <c r="F145" s="66"/>
      <c r="G145" s="66"/>
      <c r="H145" s="66"/>
      <c r="I145" s="66"/>
      <c r="J145" s="172"/>
      <c r="K145" s="172"/>
      <c r="L145" s="168">
        <f>(COLUMNS(tbl_Metadata_Main[[#This Row],[Title ]:[Unit of Analysis ]] )- COUNTBLANK(tbl_Metadata_Main[[#This Row],[Title ]:[Unit of Analysis ]] ))/COLUMNS(tbl_Metadata_Main[[#This Row],[Title ]:[Unit of Analysis ]] )*100</f>
        <v>1.9607843137254901</v>
      </c>
      <c r="M145" s="168">
        <f>(COLUMNS(tbl_Geographic[#This Row] )- COUNTBLANK(tbl_Geographic[#This Row]))/COLUMNS(tbl_Geographic[#This Row])*100</f>
        <v>0</v>
      </c>
      <c r="N145" s="168">
        <f>(COLUMNS(tbl_statistical[#This Row] )- COUNTBLANK(tbl_statistical[#This Row]))/COLUMNS(tbl_statistical[#This Row])*100</f>
        <v>0</v>
      </c>
      <c r="O145" s="168">
        <f>(COLUMNS(tbl_MetadataLog[[#This Row],[Respondent]:[Filename]] )- COUNTBLANK($C145:$I145))/COLUMNS(tbl_MetadataLog[[#This Row],[Respondent]:[Filename]])*100</f>
        <v>0</v>
      </c>
    </row>
    <row r="146" spans="1:15" x14ac:dyDescent="0.35">
      <c r="A146" s="35">
        <f>MAIN!A146</f>
        <v>141</v>
      </c>
      <c r="B146" s="125" t="str">
        <f>MAIN!B146</f>
        <v>XTBC</v>
      </c>
      <c r="C146" s="56"/>
      <c r="D146" s="56"/>
      <c r="E146" s="56"/>
      <c r="F146" s="66"/>
      <c r="G146" s="66"/>
      <c r="H146" s="66"/>
      <c r="I146" s="66"/>
      <c r="J146" s="172"/>
      <c r="K146" s="172"/>
      <c r="L146" s="168">
        <f>(COLUMNS(tbl_Metadata_Main[[#This Row],[Title ]:[Unit of Analysis ]] )- COUNTBLANK(tbl_Metadata_Main[[#This Row],[Title ]:[Unit of Analysis ]] ))/COLUMNS(tbl_Metadata_Main[[#This Row],[Title ]:[Unit of Analysis ]] )*100</f>
        <v>1.9607843137254901</v>
      </c>
      <c r="M146" s="168">
        <f>(COLUMNS(tbl_Geographic[#This Row] )- COUNTBLANK(tbl_Geographic[#This Row]))/COLUMNS(tbl_Geographic[#This Row])*100</f>
        <v>0</v>
      </c>
      <c r="N146" s="168">
        <f>(COLUMNS(tbl_statistical[#This Row] )- COUNTBLANK(tbl_statistical[#This Row]))/COLUMNS(tbl_statistical[#This Row])*100</f>
        <v>0</v>
      </c>
      <c r="O146" s="168">
        <f>(COLUMNS(tbl_MetadataLog[[#This Row],[Respondent]:[Filename]] )- COUNTBLANK($C146:$I146))/COLUMNS(tbl_MetadataLog[[#This Row],[Respondent]:[Filename]])*100</f>
        <v>0</v>
      </c>
    </row>
    <row r="147" spans="1:15" x14ac:dyDescent="0.35">
      <c r="A147" s="35">
        <f>MAIN!A147</f>
        <v>142</v>
      </c>
      <c r="B147" s="125" t="str">
        <f>MAIN!B147</f>
        <v>XTBC</v>
      </c>
      <c r="C147" s="56"/>
      <c r="D147" s="56"/>
      <c r="E147" s="56"/>
      <c r="F147" s="66"/>
      <c r="G147" s="66"/>
      <c r="H147" s="66"/>
      <c r="I147" s="66"/>
      <c r="J147" s="172"/>
      <c r="K147" s="172"/>
      <c r="L147" s="168">
        <f>(COLUMNS(tbl_Metadata_Main[[#This Row],[Title ]:[Unit of Analysis ]] )- COUNTBLANK(tbl_Metadata_Main[[#This Row],[Title ]:[Unit of Analysis ]] ))/COLUMNS(tbl_Metadata_Main[[#This Row],[Title ]:[Unit of Analysis ]] )*100</f>
        <v>1.9607843137254901</v>
      </c>
      <c r="M147" s="168">
        <f>(COLUMNS(tbl_Geographic[#This Row] )- COUNTBLANK(tbl_Geographic[#This Row]))/COLUMNS(tbl_Geographic[#This Row])*100</f>
        <v>0</v>
      </c>
      <c r="N147" s="168">
        <f>(COLUMNS(tbl_statistical[#This Row] )- COUNTBLANK(tbl_statistical[#This Row]))/COLUMNS(tbl_statistical[#This Row])*100</f>
        <v>0</v>
      </c>
      <c r="O147" s="168">
        <f>(COLUMNS(tbl_MetadataLog[[#This Row],[Respondent]:[Filename]] )- COUNTBLANK($C147:$I147))/COLUMNS(tbl_MetadataLog[[#This Row],[Respondent]:[Filename]])*100</f>
        <v>0</v>
      </c>
    </row>
    <row r="148" spans="1:15" x14ac:dyDescent="0.35">
      <c r="A148" s="35">
        <f>MAIN!A148</f>
        <v>143</v>
      </c>
      <c r="B148" s="125" t="str">
        <f>MAIN!B148</f>
        <v>XTBC</v>
      </c>
      <c r="C148" s="56"/>
      <c r="D148" s="56"/>
      <c r="E148" s="56"/>
      <c r="F148" s="66"/>
      <c r="G148" s="66"/>
      <c r="H148" s="66"/>
      <c r="I148" s="66"/>
      <c r="J148" s="172"/>
      <c r="K148" s="172"/>
      <c r="L148" s="168">
        <f>(COLUMNS(tbl_Metadata_Main[[#This Row],[Title ]:[Unit of Analysis ]] )- COUNTBLANK(tbl_Metadata_Main[[#This Row],[Title ]:[Unit of Analysis ]] ))/COLUMNS(tbl_Metadata_Main[[#This Row],[Title ]:[Unit of Analysis ]] )*100</f>
        <v>1.9607843137254901</v>
      </c>
      <c r="M148" s="168">
        <f>(COLUMNS(tbl_Geographic[#This Row] )- COUNTBLANK(tbl_Geographic[#This Row]))/COLUMNS(tbl_Geographic[#This Row])*100</f>
        <v>0</v>
      </c>
      <c r="N148" s="168">
        <f>(COLUMNS(tbl_statistical[#This Row] )- COUNTBLANK(tbl_statistical[#This Row]))/COLUMNS(tbl_statistical[#This Row])*100</f>
        <v>0</v>
      </c>
      <c r="O148" s="168">
        <f>(COLUMNS(tbl_MetadataLog[[#This Row],[Respondent]:[Filename]] )- COUNTBLANK($C148:$I148))/COLUMNS(tbl_MetadataLog[[#This Row],[Respondent]:[Filename]])*100</f>
        <v>0</v>
      </c>
    </row>
    <row r="149" spans="1:15" x14ac:dyDescent="0.35">
      <c r="A149" s="35">
        <f>MAIN!A149</f>
        <v>144</v>
      </c>
      <c r="B149" s="125" t="str">
        <f>MAIN!B149</f>
        <v>XTBC</v>
      </c>
      <c r="C149" s="56"/>
      <c r="D149" s="56"/>
      <c r="E149" s="56"/>
      <c r="F149" s="66"/>
      <c r="G149" s="66"/>
      <c r="H149" s="66"/>
      <c r="I149" s="66"/>
      <c r="J149" s="172"/>
      <c r="K149" s="172"/>
      <c r="L149" s="168">
        <f>(COLUMNS(tbl_Metadata_Main[[#This Row],[Title ]:[Unit of Analysis ]] )- COUNTBLANK(tbl_Metadata_Main[[#This Row],[Title ]:[Unit of Analysis ]] ))/COLUMNS(tbl_Metadata_Main[[#This Row],[Title ]:[Unit of Analysis ]] )*100</f>
        <v>1.9607843137254901</v>
      </c>
      <c r="M149" s="168">
        <f>(COLUMNS(tbl_Geographic[#This Row] )- COUNTBLANK(tbl_Geographic[#This Row]))/COLUMNS(tbl_Geographic[#This Row])*100</f>
        <v>0</v>
      </c>
      <c r="N149" s="168">
        <f>(COLUMNS(tbl_statistical[#This Row] )- COUNTBLANK(tbl_statistical[#This Row]))/COLUMNS(tbl_statistical[#This Row])*100</f>
        <v>0</v>
      </c>
      <c r="O149" s="168">
        <f>(COLUMNS(tbl_MetadataLog[[#This Row],[Respondent]:[Filename]] )- COUNTBLANK($C149:$I149))/COLUMNS(tbl_MetadataLog[[#This Row],[Respondent]:[Filename]])*100</f>
        <v>0</v>
      </c>
    </row>
    <row r="150" spans="1:15" x14ac:dyDescent="0.35">
      <c r="A150" s="35">
        <f>MAIN!A150</f>
        <v>145</v>
      </c>
      <c r="B150" s="125" t="str">
        <f>MAIN!B150</f>
        <v>XTBC</v>
      </c>
      <c r="C150" s="56"/>
      <c r="D150" s="56"/>
      <c r="E150" s="56"/>
      <c r="F150" s="66"/>
      <c r="G150" s="66"/>
      <c r="H150" s="66"/>
      <c r="I150" s="66"/>
      <c r="J150" s="172"/>
      <c r="K150" s="172"/>
      <c r="L150" s="168">
        <f>(COLUMNS(tbl_Metadata_Main[[#This Row],[Title ]:[Unit of Analysis ]] )- COUNTBLANK(tbl_Metadata_Main[[#This Row],[Title ]:[Unit of Analysis ]] ))/COLUMNS(tbl_Metadata_Main[[#This Row],[Title ]:[Unit of Analysis ]] )*100</f>
        <v>1.9607843137254901</v>
      </c>
      <c r="M150" s="168">
        <f>(COLUMNS(tbl_Geographic[#This Row] )- COUNTBLANK(tbl_Geographic[#This Row]))/COLUMNS(tbl_Geographic[#This Row])*100</f>
        <v>0</v>
      </c>
      <c r="N150" s="168">
        <f>(COLUMNS(tbl_statistical[#This Row] )- COUNTBLANK(tbl_statistical[#This Row]))/COLUMNS(tbl_statistical[#This Row])*100</f>
        <v>0</v>
      </c>
      <c r="O150" s="168">
        <f>(COLUMNS(tbl_MetadataLog[[#This Row],[Respondent]:[Filename]] )- COUNTBLANK($C150:$I150))/COLUMNS(tbl_MetadataLog[[#This Row],[Respondent]:[Filename]])*100</f>
        <v>0</v>
      </c>
    </row>
    <row r="151" spans="1:15" x14ac:dyDescent="0.35">
      <c r="A151" s="35">
        <f>MAIN!A151</f>
        <v>146</v>
      </c>
      <c r="B151" s="125" t="str">
        <f>MAIN!B151</f>
        <v>XTBC</v>
      </c>
      <c r="C151" s="56"/>
      <c r="D151" s="56"/>
      <c r="E151" s="56"/>
      <c r="F151" s="66"/>
      <c r="G151" s="66"/>
      <c r="H151" s="66"/>
      <c r="I151" s="66"/>
      <c r="J151" s="172"/>
      <c r="K151" s="172"/>
      <c r="L151" s="168">
        <f>(COLUMNS(tbl_Metadata_Main[[#This Row],[Title ]:[Unit of Analysis ]] )- COUNTBLANK(tbl_Metadata_Main[[#This Row],[Title ]:[Unit of Analysis ]] ))/COLUMNS(tbl_Metadata_Main[[#This Row],[Title ]:[Unit of Analysis ]] )*100</f>
        <v>1.9607843137254901</v>
      </c>
      <c r="M151" s="168">
        <f>(COLUMNS(tbl_Geographic[#This Row] )- COUNTBLANK(tbl_Geographic[#This Row]))/COLUMNS(tbl_Geographic[#This Row])*100</f>
        <v>0</v>
      </c>
      <c r="N151" s="168">
        <f>(COLUMNS(tbl_statistical[#This Row] )- COUNTBLANK(tbl_statistical[#This Row]))/COLUMNS(tbl_statistical[#This Row])*100</f>
        <v>0</v>
      </c>
      <c r="O151" s="168">
        <f>(COLUMNS(tbl_MetadataLog[[#This Row],[Respondent]:[Filename]] )- COUNTBLANK($C151:$I151))/COLUMNS(tbl_MetadataLog[[#This Row],[Respondent]:[Filename]])*100</f>
        <v>0</v>
      </c>
    </row>
    <row r="152" spans="1:15" x14ac:dyDescent="0.35">
      <c r="A152" s="35">
        <f>MAIN!A152</f>
        <v>147</v>
      </c>
      <c r="B152" s="125" t="str">
        <f>MAIN!B152</f>
        <v>XTBC</v>
      </c>
      <c r="C152" s="56"/>
      <c r="D152" s="56"/>
      <c r="E152" s="56"/>
      <c r="F152" s="66"/>
      <c r="G152" s="66"/>
      <c r="H152" s="66"/>
      <c r="I152" s="66"/>
      <c r="J152" s="172"/>
      <c r="K152" s="172"/>
      <c r="L152" s="168">
        <f>(COLUMNS(tbl_Metadata_Main[[#This Row],[Title ]:[Unit of Analysis ]] )- COUNTBLANK(tbl_Metadata_Main[[#This Row],[Title ]:[Unit of Analysis ]] ))/COLUMNS(tbl_Metadata_Main[[#This Row],[Title ]:[Unit of Analysis ]] )*100</f>
        <v>1.9607843137254901</v>
      </c>
      <c r="M152" s="168">
        <f>(COLUMNS(tbl_Geographic[#This Row] )- COUNTBLANK(tbl_Geographic[#This Row]))/COLUMNS(tbl_Geographic[#This Row])*100</f>
        <v>0</v>
      </c>
      <c r="N152" s="168">
        <f>(COLUMNS(tbl_statistical[#This Row] )- COUNTBLANK(tbl_statistical[#This Row]))/COLUMNS(tbl_statistical[#This Row])*100</f>
        <v>0</v>
      </c>
      <c r="O152" s="168">
        <f>(COLUMNS(tbl_MetadataLog[[#This Row],[Respondent]:[Filename]] )- COUNTBLANK($C152:$I152))/COLUMNS(tbl_MetadataLog[[#This Row],[Respondent]:[Filename]])*100</f>
        <v>0</v>
      </c>
    </row>
    <row r="153" spans="1:15" x14ac:dyDescent="0.35">
      <c r="A153" s="35">
        <f>MAIN!A153</f>
        <v>148</v>
      </c>
      <c r="B153" s="125" t="str">
        <f>MAIN!B153</f>
        <v>XTBC</v>
      </c>
      <c r="C153" s="56"/>
      <c r="D153" s="56"/>
      <c r="E153" s="56"/>
      <c r="F153" s="66"/>
      <c r="G153" s="66"/>
      <c r="H153" s="66"/>
      <c r="I153" s="66"/>
      <c r="J153" s="172"/>
      <c r="K153" s="172"/>
      <c r="L153" s="168">
        <f>(COLUMNS(tbl_Metadata_Main[[#This Row],[Title ]:[Unit of Analysis ]] )- COUNTBLANK(tbl_Metadata_Main[[#This Row],[Title ]:[Unit of Analysis ]] ))/COLUMNS(tbl_Metadata_Main[[#This Row],[Title ]:[Unit of Analysis ]] )*100</f>
        <v>1.9607843137254901</v>
      </c>
      <c r="M153" s="168">
        <f>(COLUMNS(tbl_Geographic[#This Row] )- COUNTBLANK(tbl_Geographic[#This Row]))/COLUMNS(tbl_Geographic[#This Row])*100</f>
        <v>0</v>
      </c>
      <c r="N153" s="168">
        <f>(COLUMNS(tbl_statistical[#This Row] )- COUNTBLANK(tbl_statistical[#This Row]))/COLUMNS(tbl_statistical[#This Row])*100</f>
        <v>0</v>
      </c>
      <c r="O153" s="168">
        <f>(COLUMNS(tbl_MetadataLog[[#This Row],[Respondent]:[Filename]] )- COUNTBLANK($C153:$I153))/COLUMNS(tbl_MetadataLog[[#This Row],[Respondent]:[Filename]])*100</f>
        <v>0</v>
      </c>
    </row>
    <row r="154" spans="1:15" x14ac:dyDescent="0.35">
      <c r="A154" s="35">
        <f>MAIN!A154</f>
        <v>149</v>
      </c>
      <c r="B154" s="125" t="str">
        <f>MAIN!B154</f>
        <v>XTBC</v>
      </c>
      <c r="C154" s="56"/>
      <c r="D154" s="56"/>
      <c r="E154" s="56"/>
      <c r="F154" s="66"/>
      <c r="G154" s="66"/>
      <c r="H154" s="66"/>
      <c r="I154" s="66"/>
      <c r="J154" s="172"/>
      <c r="K154" s="172"/>
      <c r="L154" s="168">
        <f>(COLUMNS(tbl_Metadata_Main[[#This Row],[Title ]:[Unit of Analysis ]] )- COUNTBLANK(tbl_Metadata_Main[[#This Row],[Title ]:[Unit of Analysis ]] ))/COLUMNS(tbl_Metadata_Main[[#This Row],[Title ]:[Unit of Analysis ]] )*100</f>
        <v>1.9607843137254901</v>
      </c>
      <c r="M154" s="168">
        <f>(COLUMNS(tbl_Geographic[#This Row] )- COUNTBLANK(tbl_Geographic[#This Row]))/COLUMNS(tbl_Geographic[#This Row])*100</f>
        <v>0</v>
      </c>
      <c r="N154" s="168">
        <f>(COLUMNS(tbl_statistical[#This Row] )- COUNTBLANK(tbl_statistical[#This Row]))/COLUMNS(tbl_statistical[#This Row])*100</f>
        <v>0</v>
      </c>
      <c r="O154" s="168">
        <f>(COLUMNS(tbl_MetadataLog[[#This Row],[Respondent]:[Filename]] )- COUNTBLANK($C154:$I154))/COLUMNS(tbl_MetadataLog[[#This Row],[Respondent]:[Filename]])*100</f>
        <v>0</v>
      </c>
    </row>
    <row r="155" spans="1:15" x14ac:dyDescent="0.35">
      <c r="A155" s="35">
        <f>MAIN!A155</f>
        <v>150</v>
      </c>
      <c r="B155" s="125" t="str">
        <f>MAIN!B155</f>
        <v>XTBC</v>
      </c>
      <c r="C155" s="56"/>
      <c r="D155" s="56"/>
      <c r="E155" s="56"/>
      <c r="F155" s="66"/>
      <c r="G155" s="66"/>
      <c r="H155" s="66"/>
      <c r="I155" s="66"/>
      <c r="J155" s="172"/>
      <c r="K155" s="172"/>
      <c r="L155" s="168">
        <f>(COLUMNS(tbl_Metadata_Main[[#This Row],[Title ]:[Unit of Analysis ]] )- COUNTBLANK(tbl_Metadata_Main[[#This Row],[Title ]:[Unit of Analysis ]] ))/COLUMNS(tbl_Metadata_Main[[#This Row],[Title ]:[Unit of Analysis ]] )*100</f>
        <v>1.9607843137254901</v>
      </c>
      <c r="M155" s="168">
        <f>(COLUMNS(tbl_Geographic[#This Row] )- COUNTBLANK(tbl_Geographic[#This Row]))/COLUMNS(tbl_Geographic[#This Row])*100</f>
        <v>0</v>
      </c>
      <c r="N155" s="168">
        <f>(COLUMNS(tbl_statistical[#This Row] )- COUNTBLANK(tbl_statistical[#This Row]))/COLUMNS(tbl_statistical[#This Row])*100</f>
        <v>0</v>
      </c>
      <c r="O155" s="168">
        <f>(COLUMNS(tbl_MetadataLog[[#This Row],[Respondent]:[Filename]] )- COUNTBLANK($C155:$I155))/COLUMNS(tbl_MetadataLog[[#This Row],[Respondent]:[Filename]])*100</f>
        <v>0</v>
      </c>
    </row>
    <row r="156" spans="1:15" x14ac:dyDescent="0.35">
      <c r="A156" s="35">
        <f>MAIN!A156</f>
        <v>151</v>
      </c>
      <c r="B156" s="125" t="str">
        <f>MAIN!B156</f>
        <v>XTBC</v>
      </c>
      <c r="C156" s="56"/>
      <c r="D156" s="56"/>
      <c r="E156" s="56"/>
      <c r="F156" s="66"/>
      <c r="G156" s="66"/>
      <c r="H156" s="66"/>
      <c r="I156" s="66"/>
      <c r="J156" s="172"/>
      <c r="K156" s="172"/>
      <c r="L156" s="168">
        <f>(COLUMNS(tbl_Metadata_Main[[#This Row],[Title ]:[Unit of Analysis ]] )- COUNTBLANK(tbl_Metadata_Main[[#This Row],[Title ]:[Unit of Analysis ]] ))/COLUMNS(tbl_Metadata_Main[[#This Row],[Title ]:[Unit of Analysis ]] )*100</f>
        <v>1.9607843137254901</v>
      </c>
      <c r="M156" s="168">
        <f>(COLUMNS(tbl_Geographic[#This Row] )- COUNTBLANK(tbl_Geographic[#This Row]))/COLUMNS(tbl_Geographic[#This Row])*100</f>
        <v>0</v>
      </c>
      <c r="N156" s="168">
        <f>(COLUMNS(tbl_statistical[#This Row] )- COUNTBLANK(tbl_statistical[#This Row]))/COLUMNS(tbl_statistical[#This Row])*100</f>
        <v>0</v>
      </c>
      <c r="O156" s="168">
        <f>(COLUMNS(tbl_MetadataLog[[#This Row],[Respondent]:[Filename]] )- COUNTBLANK($C156:$I156))/COLUMNS(tbl_MetadataLog[[#This Row],[Respondent]:[Filename]])*100</f>
        <v>0</v>
      </c>
    </row>
    <row r="157" spans="1:15" x14ac:dyDescent="0.35">
      <c r="A157" s="35">
        <f>MAIN!A157</f>
        <v>152</v>
      </c>
      <c r="B157" s="125" t="str">
        <f>MAIN!B157</f>
        <v>XTBC</v>
      </c>
      <c r="C157" s="56"/>
      <c r="D157" s="56"/>
      <c r="E157" s="56"/>
      <c r="F157" s="66"/>
      <c r="G157" s="66"/>
      <c r="H157" s="66"/>
      <c r="I157" s="66"/>
      <c r="J157" s="172"/>
      <c r="K157" s="172"/>
      <c r="L157" s="168">
        <f>(COLUMNS(tbl_Metadata_Main[[#This Row],[Title ]:[Unit of Analysis ]] )- COUNTBLANK(tbl_Metadata_Main[[#This Row],[Title ]:[Unit of Analysis ]] ))/COLUMNS(tbl_Metadata_Main[[#This Row],[Title ]:[Unit of Analysis ]] )*100</f>
        <v>1.9607843137254901</v>
      </c>
      <c r="M157" s="168">
        <f>(COLUMNS(tbl_Geographic[#This Row] )- COUNTBLANK(tbl_Geographic[#This Row]))/COLUMNS(tbl_Geographic[#This Row])*100</f>
        <v>0</v>
      </c>
      <c r="N157" s="168">
        <f>(COLUMNS(tbl_statistical[#This Row] )- COUNTBLANK(tbl_statistical[#This Row]))/COLUMNS(tbl_statistical[#This Row])*100</f>
        <v>0</v>
      </c>
      <c r="O157" s="168">
        <f>(COLUMNS(tbl_MetadataLog[[#This Row],[Respondent]:[Filename]] )- COUNTBLANK($C157:$I157))/COLUMNS(tbl_MetadataLog[[#This Row],[Respondent]:[Filename]])*100</f>
        <v>0</v>
      </c>
    </row>
    <row r="158" spans="1:15" x14ac:dyDescent="0.35">
      <c r="A158" s="35">
        <f>MAIN!A158</f>
        <v>153</v>
      </c>
      <c r="B158" s="125" t="str">
        <f>MAIN!B158</f>
        <v>XTBC</v>
      </c>
      <c r="C158" s="56"/>
      <c r="D158" s="56"/>
      <c r="E158" s="56"/>
      <c r="F158" s="66"/>
      <c r="G158" s="66"/>
      <c r="H158" s="66"/>
      <c r="I158" s="66"/>
      <c r="J158" s="172"/>
      <c r="K158" s="172"/>
      <c r="L158" s="168">
        <f>(COLUMNS(tbl_Metadata_Main[[#This Row],[Title ]:[Unit of Analysis ]] )- COUNTBLANK(tbl_Metadata_Main[[#This Row],[Title ]:[Unit of Analysis ]] ))/COLUMNS(tbl_Metadata_Main[[#This Row],[Title ]:[Unit of Analysis ]] )*100</f>
        <v>1.9607843137254901</v>
      </c>
      <c r="M158" s="168">
        <f>(COLUMNS(tbl_Geographic[#This Row] )- COUNTBLANK(tbl_Geographic[#This Row]))/COLUMNS(tbl_Geographic[#This Row])*100</f>
        <v>0</v>
      </c>
      <c r="N158" s="168">
        <f>(COLUMNS(tbl_statistical[#This Row] )- COUNTBLANK(tbl_statistical[#This Row]))/COLUMNS(tbl_statistical[#This Row])*100</f>
        <v>0</v>
      </c>
      <c r="O158" s="168">
        <f>(COLUMNS(tbl_MetadataLog[[#This Row],[Respondent]:[Filename]] )- COUNTBLANK($C158:$I158))/COLUMNS(tbl_MetadataLog[[#This Row],[Respondent]:[Filename]])*100</f>
        <v>0</v>
      </c>
    </row>
    <row r="159" spans="1:15" x14ac:dyDescent="0.35">
      <c r="A159" s="35">
        <f>MAIN!A159</f>
        <v>154</v>
      </c>
      <c r="B159" s="125" t="str">
        <f>MAIN!B159</f>
        <v>XTBC</v>
      </c>
      <c r="C159" s="56"/>
      <c r="D159" s="56"/>
      <c r="E159" s="56"/>
      <c r="F159" s="66"/>
      <c r="G159" s="66"/>
      <c r="H159" s="66"/>
      <c r="I159" s="66"/>
      <c r="J159" s="172"/>
      <c r="K159" s="172"/>
      <c r="L159" s="168">
        <f>(COLUMNS(tbl_Metadata_Main[[#This Row],[Title ]:[Unit of Analysis ]] )- COUNTBLANK(tbl_Metadata_Main[[#This Row],[Title ]:[Unit of Analysis ]] ))/COLUMNS(tbl_Metadata_Main[[#This Row],[Title ]:[Unit of Analysis ]] )*100</f>
        <v>1.9607843137254901</v>
      </c>
      <c r="M159" s="168">
        <f>(COLUMNS(tbl_Geographic[#This Row] )- COUNTBLANK(tbl_Geographic[#This Row]))/COLUMNS(tbl_Geographic[#This Row])*100</f>
        <v>0</v>
      </c>
      <c r="N159" s="168">
        <f>(COLUMNS(tbl_statistical[#This Row] )- COUNTBLANK(tbl_statistical[#This Row]))/COLUMNS(tbl_statistical[#This Row])*100</f>
        <v>0</v>
      </c>
      <c r="O159" s="168">
        <f>(COLUMNS(tbl_MetadataLog[[#This Row],[Respondent]:[Filename]] )- COUNTBLANK($C159:$I159))/COLUMNS(tbl_MetadataLog[[#This Row],[Respondent]:[Filename]])*100</f>
        <v>0</v>
      </c>
    </row>
    <row r="160" spans="1:15" x14ac:dyDescent="0.35">
      <c r="A160" s="35">
        <f>MAIN!A160</f>
        <v>155</v>
      </c>
      <c r="B160" s="125" t="str">
        <f>MAIN!B160</f>
        <v>XTBC</v>
      </c>
      <c r="C160" s="56"/>
      <c r="D160" s="56"/>
      <c r="E160" s="56"/>
      <c r="F160" s="66"/>
      <c r="G160" s="66"/>
      <c r="H160" s="66"/>
      <c r="I160" s="66"/>
      <c r="J160" s="172"/>
      <c r="K160" s="172"/>
      <c r="L160" s="168">
        <f>(COLUMNS(tbl_Metadata_Main[[#This Row],[Title ]:[Unit of Analysis ]] )- COUNTBLANK(tbl_Metadata_Main[[#This Row],[Title ]:[Unit of Analysis ]] ))/COLUMNS(tbl_Metadata_Main[[#This Row],[Title ]:[Unit of Analysis ]] )*100</f>
        <v>1.9607843137254901</v>
      </c>
      <c r="M160" s="168">
        <f>(COLUMNS(tbl_Geographic[#This Row] )- COUNTBLANK(tbl_Geographic[#This Row]))/COLUMNS(tbl_Geographic[#This Row])*100</f>
        <v>0</v>
      </c>
      <c r="N160" s="168">
        <f>(COLUMNS(tbl_statistical[#This Row] )- COUNTBLANK(tbl_statistical[#This Row]))/COLUMNS(tbl_statistical[#This Row])*100</f>
        <v>0</v>
      </c>
      <c r="O160" s="168">
        <f>(COLUMNS(tbl_MetadataLog[[#This Row],[Respondent]:[Filename]] )- COUNTBLANK($C160:$I160))/COLUMNS(tbl_MetadataLog[[#This Row],[Respondent]:[Filename]])*100</f>
        <v>0</v>
      </c>
    </row>
    <row r="161" spans="1:15" x14ac:dyDescent="0.35">
      <c r="A161" s="35">
        <f>MAIN!A161</f>
        <v>156</v>
      </c>
      <c r="B161" s="125" t="str">
        <f>MAIN!B161</f>
        <v>XTBC</v>
      </c>
      <c r="C161" s="56"/>
      <c r="D161" s="56"/>
      <c r="E161" s="56"/>
      <c r="F161" s="66"/>
      <c r="G161" s="66"/>
      <c r="H161" s="66"/>
      <c r="I161" s="66"/>
      <c r="J161" s="172"/>
      <c r="K161" s="172"/>
      <c r="L161" s="168">
        <f>(COLUMNS(tbl_Metadata_Main[[#This Row],[Title ]:[Unit of Analysis ]] )- COUNTBLANK(tbl_Metadata_Main[[#This Row],[Title ]:[Unit of Analysis ]] ))/COLUMNS(tbl_Metadata_Main[[#This Row],[Title ]:[Unit of Analysis ]] )*100</f>
        <v>1.9607843137254901</v>
      </c>
      <c r="M161" s="168">
        <f>(COLUMNS(tbl_Geographic[#This Row] )- COUNTBLANK(tbl_Geographic[#This Row]))/COLUMNS(tbl_Geographic[#This Row])*100</f>
        <v>0</v>
      </c>
      <c r="N161" s="168">
        <f>(COLUMNS(tbl_statistical[#This Row] )- COUNTBLANK(tbl_statistical[#This Row]))/COLUMNS(tbl_statistical[#This Row])*100</f>
        <v>0</v>
      </c>
      <c r="O161" s="168">
        <f>(COLUMNS(tbl_MetadataLog[[#This Row],[Respondent]:[Filename]] )- COUNTBLANK($C161:$I161))/COLUMNS(tbl_MetadataLog[[#This Row],[Respondent]:[Filename]])*100</f>
        <v>0</v>
      </c>
    </row>
    <row r="162" spans="1:15" x14ac:dyDescent="0.35">
      <c r="A162" s="35">
        <f>MAIN!A162</f>
        <v>157</v>
      </c>
      <c r="B162" s="125" t="str">
        <f>MAIN!B162</f>
        <v>XTBC</v>
      </c>
      <c r="C162" s="56"/>
      <c r="D162" s="56"/>
      <c r="E162" s="56"/>
      <c r="F162" s="66"/>
      <c r="G162" s="66"/>
      <c r="H162" s="66"/>
      <c r="I162" s="66"/>
      <c r="J162" s="172"/>
      <c r="K162" s="172"/>
      <c r="L162" s="168">
        <f>(COLUMNS(tbl_Metadata_Main[[#This Row],[Title ]:[Unit of Analysis ]] )- COUNTBLANK(tbl_Metadata_Main[[#This Row],[Title ]:[Unit of Analysis ]] ))/COLUMNS(tbl_Metadata_Main[[#This Row],[Title ]:[Unit of Analysis ]] )*100</f>
        <v>1.9607843137254901</v>
      </c>
      <c r="M162" s="168">
        <f>(COLUMNS(tbl_Geographic[#This Row] )- COUNTBLANK(tbl_Geographic[#This Row]))/COLUMNS(tbl_Geographic[#This Row])*100</f>
        <v>0</v>
      </c>
      <c r="N162" s="168">
        <f>(COLUMNS(tbl_statistical[#This Row] )- COUNTBLANK(tbl_statistical[#This Row]))/COLUMNS(tbl_statistical[#This Row])*100</f>
        <v>0</v>
      </c>
      <c r="O162" s="168">
        <f>(COLUMNS(tbl_MetadataLog[[#This Row],[Respondent]:[Filename]] )- COUNTBLANK($C162:$I162))/COLUMNS(tbl_MetadataLog[[#This Row],[Respondent]:[Filename]])*100</f>
        <v>0</v>
      </c>
    </row>
    <row r="163" spans="1:15" x14ac:dyDescent="0.35">
      <c r="A163" s="35">
        <f>MAIN!A163</f>
        <v>158</v>
      </c>
      <c r="B163" s="125" t="str">
        <f>MAIN!B163</f>
        <v>XTBC</v>
      </c>
      <c r="C163" s="56"/>
      <c r="D163" s="56"/>
      <c r="E163" s="56"/>
      <c r="F163" s="66"/>
      <c r="G163" s="66"/>
      <c r="H163" s="66"/>
      <c r="I163" s="66"/>
      <c r="J163" s="172"/>
      <c r="K163" s="172"/>
      <c r="L163" s="168">
        <f>(COLUMNS(tbl_Metadata_Main[[#This Row],[Title ]:[Unit of Analysis ]] )- COUNTBLANK(tbl_Metadata_Main[[#This Row],[Title ]:[Unit of Analysis ]] ))/COLUMNS(tbl_Metadata_Main[[#This Row],[Title ]:[Unit of Analysis ]] )*100</f>
        <v>1.9607843137254901</v>
      </c>
      <c r="M163" s="168">
        <f>(COLUMNS(tbl_Geographic[#This Row] )- COUNTBLANK(tbl_Geographic[#This Row]))/COLUMNS(tbl_Geographic[#This Row])*100</f>
        <v>0</v>
      </c>
      <c r="N163" s="168">
        <f>(COLUMNS(tbl_statistical[#This Row] )- COUNTBLANK(tbl_statistical[#This Row]))/COLUMNS(tbl_statistical[#This Row])*100</f>
        <v>0</v>
      </c>
      <c r="O163" s="168">
        <f>(COLUMNS(tbl_MetadataLog[[#This Row],[Respondent]:[Filename]] )- COUNTBLANK($C163:$I163))/COLUMNS(tbl_MetadataLog[[#This Row],[Respondent]:[Filename]])*100</f>
        <v>0</v>
      </c>
    </row>
    <row r="164" spans="1:15" x14ac:dyDescent="0.35">
      <c r="A164" s="35">
        <f>MAIN!A164</f>
        <v>159</v>
      </c>
      <c r="B164" s="125" t="str">
        <f>MAIN!B164</f>
        <v>XTBC</v>
      </c>
      <c r="C164" s="56"/>
      <c r="D164" s="56"/>
      <c r="E164" s="56"/>
      <c r="F164" s="66"/>
      <c r="G164" s="66"/>
      <c r="H164" s="66"/>
      <c r="I164" s="66"/>
      <c r="J164" s="172"/>
      <c r="K164" s="172"/>
      <c r="L164" s="168">
        <f>(COLUMNS(tbl_Metadata_Main[[#This Row],[Title ]:[Unit of Analysis ]] )- COUNTBLANK(tbl_Metadata_Main[[#This Row],[Title ]:[Unit of Analysis ]] ))/COLUMNS(tbl_Metadata_Main[[#This Row],[Title ]:[Unit of Analysis ]] )*100</f>
        <v>1.9607843137254901</v>
      </c>
      <c r="M164" s="168">
        <f>(COLUMNS(tbl_Geographic[#This Row] )- COUNTBLANK(tbl_Geographic[#This Row]))/COLUMNS(tbl_Geographic[#This Row])*100</f>
        <v>0</v>
      </c>
      <c r="N164" s="168">
        <f>(COLUMNS(tbl_statistical[#This Row] )- COUNTBLANK(tbl_statistical[#This Row]))/COLUMNS(tbl_statistical[#This Row])*100</f>
        <v>0</v>
      </c>
      <c r="O164" s="168">
        <f>(COLUMNS(tbl_MetadataLog[[#This Row],[Respondent]:[Filename]] )- COUNTBLANK($C164:$I164))/COLUMNS(tbl_MetadataLog[[#This Row],[Respondent]:[Filename]])*100</f>
        <v>0</v>
      </c>
    </row>
    <row r="165" spans="1:15" x14ac:dyDescent="0.35">
      <c r="A165" s="35">
        <f>MAIN!A165</f>
        <v>160</v>
      </c>
      <c r="B165" s="125" t="str">
        <f>MAIN!B165</f>
        <v>XTBC</v>
      </c>
      <c r="C165" s="56"/>
      <c r="D165" s="56"/>
      <c r="E165" s="56"/>
      <c r="F165" s="66"/>
      <c r="G165" s="66"/>
      <c r="H165" s="66"/>
      <c r="I165" s="66"/>
      <c r="J165" s="172"/>
      <c r="K165" s="172"/>
      <c r="L165" s="168">
        <f>(COLUMNS(tbl_Metadata_Main[[#This Row],[Title ]:[Unit of Analysis ]] )- COUNTBLANK(tbl_Metadata_Main[[#This Row],[Title ]:[Unit of Analysis ]] ))/COLUMNS(tbl_Metadata_Main[[#This Row],[Title ]:[Unit of Analysis ]] )*100</f>
        <v>1.9607843137254901</v>
      </c>
      <c r="M165" s="168">
        <f>(COLUMNS(tbl_Geographic[#This Row] )- COUNTBLANK(tbl_Geographic[#This Row]))/COLUMNS(tbl_Geographic[#This Row])*100</f>
        <v>0</v>
      </c>
      <c r="N165" s="168">
        <f>(COLUMNS(tbl_statistical[#This Row] )- COUNTBLANK(tbl_statistical[#This Row]))/COLUMNS(tbl_statistical[#This Row])*100</f>
        <v>0</v>
      </c>
      <c r="O165" s="168">
        <f>(COLUMNS(tbl_MetadataLog[[#This Row],[Respondent]:[Filename]] )- COUNTBLANK($C165:$I165))/COLUMNS(tbl_MetadataLog[[#This Row],[Respondent]:[Filename]])*100</f>
        <v>0</v>
      </c>
    </row>
    <row r="166" spans="1:15" x14ac:dyDescent="0.35">
      <c r="A166" s="35">
        <f>MAIN!A166</f>
        <v>161</v>
      </c>
      <c r="B166" s="125" t="str">
        <f>MAIN!B166</f>
        <v>XTBC</v>
      </c>
      <c r="C166" s="56"/>
      <c r="D166" s="56"/>
      <c r="E166" s="56"/>
      <c r="F166" s="66"/>
      <c r="G166" s="66"/>
      <c r="H166" s="66"/>
      <c r="I166" s="66"/>
      <c r="J166" s="172"/>
      <c r="K166" s="172"/>
      <c r="L166" s="168">
        <f>(COLUMNS(tbl_Metadata_Main[[#This Row],[Title ]:[Unit of Analysis ]] )- COUNTBLANK(tbl_Metadata_Main[[#This Row],[Title ]:[Unit of Analysis ]] ))/COLUMNS(tbl_Metadata_Main[[#This Row],[Title ]:[Unit of Analysis ]] )*100</f>
        <v>1.9607843137254901</v>
      </c>
      <c r="M166" s="168">
        <f>(COLUMNS(tbl_Geographic[#This Row] )- COUNTBLANK(tbl_Geographic[#This Row]))/COLUMNS(tbl_Geographic[#This Row])*100</f>
        <v>0</v>
      </c>
      <c r="N166" s="168">
        <f>(COLUMNS(tbl_statistical[#This Row] )- COUNTBLANK(tbl_statistical[#This Row]))/COLUMNS(tbl_statistical[#This Row])*100</f>
        <v>0</v>
      </c>
      <c r="O166" s="168">
        <f>(COLUMNS(tbl_MetadataLog[[#This Row],[Respondent]:[Filename]] )- COUNTBLANK($C166:$I166))/COLUMNS(tbl_MetadataLog[[#This Row],[Respondent]:[Filename]])*100</f>
        <v>0</v>
      </c>
    </row>
    <row r="167" spans="1:15" x14ac:dyDescent="0.35">
      <c r="A167" s="35">
        <f>MAIN!A167</f>
        <v>162</v>
      </c>
      <c r="B167" s="125" t="str">
        <f>MAIN!B167</f>
        <v>XTBC</v>
      </c>
      <c r="C167" s="56"/>
      <c r="D167" s="56"/>
      <c r="E167" s="56"/>
      <c r="F167" s="66"/>
      <c r="G167" s="66"/>
      <c r="H167" s="66"/>
      <c r="I167" s="66"/>
      <c r="J167" s="172"/>
      <c r="K167" s="172"/>
      <c r="L167" s="168">
        <f>(COLUMNS(tbl_Metadata_Main[[#This Row],[Title ]:[Unit of Analysis ]] )- COUNTBLANK(tbl_Metadata_Main[[#This Row],[Title ]:[Unit of Analysis ]] ))/COLUMNS(tbl_Metadata_Main[[#This Row],[Title ]:[Unit of Analysis ]] )*100</f>
        <v>1.9607843137254901</v>
      </c>
      <c r="M167" s="168">
        <f>(COLUMNS(tbl_Geographic[#This Row] )- COUNTBLANK(tbl_Geographic[#This Row]))/COLUMNS(tbl_Geographic[#This Row])*100</f>
        <v>0</v>
      </c>
      <c r="N167" s="168">
        <f>(COLUMNS(tbl_statistical[#This Row] )- COUNTBLANK(tbl_statistical[#This Row]))/COLUMNS(tbl_statistical[#This Row])*100</f>
        <v>0</v>
      </c>
      <c r="O167" s="168">
        <f>(COLUMNS(tbl_MetadataLog[[#This Row],[Respondent]:[Filename]] )- COUNTBLANK($C167:$I167))/COLUMNS(tbl_MetadataLog[[#This Row],[Respondent]:[Filename]])*100</f>
        <v>0</v>
      </c>
    </row>
    <row r="168" spans="1:15" x14ac:dyDescent="0.35">
      <c r="A168" s="35">
        <f>MAIN!A168</f>
        <v>163</v>
      </c>
      <c r="B168" s="125" t="str">
        <f>MAIN!B168</f>
        <v>XTBC</v>
      </c>
      <c r="C168" s="56"/>
      <c r="D168" s="56"/>
      <c r="E168" s="56"/>
      <c r="F168" s="66"/>
      <c r="G168" s="66"/>
      <c r="H168" s="66"/>
      <c r="I168" s="66"/>
      <c r="J168" s="172"/>
      <c r="K168" s="172"/>
      <c r="L168" s="168">
        <f>(COLUMNS(tbl_Metadata_Main[[#This Row],[Title ]:[Unit of Analysis ]] )- COUNTBLANK(tbl_Metadata_Main[[#This Row],[Title ]:[Unit of Analysis ]] ))/COLUMNS(tbl_Metadata_Main[[#This Row],[Title ]:[Unit of Analysis ]] )*100</f>
        <v>1.9607843137254901</v>
      </c>
      <c r="M168" s="168">
        <f>(COLUMNS(tbl_Geographic[#This Row] )- COUNTBLANK(tbl_Geographic[#This Row]))/COLUMNS(tbl_Geographic[#This Row])*100</f>
        <v>0</v>
      </c>
      <c r="N168" s="168">
        <f>(COLUMNS(tbl_statistical[#This Row] )- COUNTBLANK(tbl_statistical[#This Row]))/COLUMNS(tbl_statistical[#This Row])*100</f>
        <v>0</v>
      </c>
      <c r="O168" s="168">
        <f>(COLUMNS(tbl_MetadataLog[[#This Row],[Respondent]:[Filename]] )- COUNTBLANK($C168:$I168))/COLUMNS(tbl_MetadataLog[[#This Row],[Respondent]:[Filename]])*100</f>
        <v>0</v>
      </c>
    </row>
    <row r="169" spans="1:15" x14ac:dyDescent="0.35">
      <c r="A169" s="35">
        <f>MAIN!A169</f>
        <v>164</v>
      </c>
      <c r="B169" s="125" t="str">
        <f>MAIN!B169</f>
        <v>XTBC</v>
      </c>
      <c r="C169" s="56"/>
      <c r="D169" s="56"/>
      <c r="E169" s="56"/>
      <c r="F169" s="66"/>
      <c r="G169" s="66"/>
      <c r="H169" s="66"/>
      <c r="I169" s="66"/>
      <c r="J169" s="172"/>
      <c r="K169" s="172"/>
      <c r="L169" s="168">
        <f>(COLUMNS(tbl_Metadata_Main[[#This Row],[Title ]:[Unit of Analysis ]] )- COUNTBLANK(tbl_Metadata_Main[[#This Row],[Title ]:[Unit of Analysis ]] ))/COLUMNS(tbl_Metadata_Main[[#This Row],[Title ]:[Unit of Analysis ]] )*100</f>
        <v>1.9607843137254901</v>
      </c>
      <c r="M169" s="168">
        <f>(COLUMNS(tbl_Geographic[#This Row] )- COUNTBLANK(tbl_Geographic[#This Row]))/COLUMNS(tbl_Geographic[#This Row])*100</f>
        <v>0</v>
      </c>
      <c r="N169" s="168">
        <f>(COLUMNS(tbl_statistical[#This Row] )- COUNTBLANK(tbl_statistical[#This Row]))/COLUMNS(tbl_statistical[#This Row])*100</f>
        <v>0</v>
      </c>
      <c r="O169" s="168">
        <f>(COLUMNS(tbl_MetadataLog[[#This Row],[Respondent]:[Filename]] )- COUNTBLANK($C169:$I169))/COLUMNS(tbl_MetadataLog[[#This Row],[Respondent]:[Filename]])*100</f>
        <v>0</v>
      </c>
    </row>
    <row r="170" spans="1:15" x14ac:dyDescent="0.35">
      <c r="A170" s="35">
        <f>MAIN!A170</f>
        <v>165</v>
      </c>
      <c r="B170" s="125" t="str">
        <f>MAIN!B170</f>
        <v>XTBC</v>
      </c>
      <c r="C170" s="56"/>
      <c r="D170" s="56"/>
      <c r="E170" s="56"/>
      <c r="F170" s="66"/>
      <c r="G170" s="66"/>
      <c r="H170" s="66"/>
      <c r="I170" s="66"/>
      <c r="J170" s="172"/>
      <c r="K170" s="172"/>
      <c r="L170" s="168">
        <f>(COLUMNS(tbl_Metadata_Main[[#This Row],[Title ]:[Unit of Analysis ]] )- COUNTBLANK(tbl_Metadata_Main[[#This Row],[Title ]:[Unit of Analysis ]] ))/COLUMNS(tbl_Metadata_Main[[#This Row],[Title ]:[Unit of Analysis ]] )*100</f>
        <v>1.9607843137254901</v>
      </c>
      <c r="M170" s="168">
        <f>(COLUMNS(tbl_Geographic[#This Row] )- COUNTBLANK(tbl_Geographic[#This Row]))/COLUMNS(tbl_Geographic[#This Row])*100</f>
        <v>0</v>
      </c>
      <c r="N170" s="168">
        <f>(COLUMNS(tbl_statistical[#This Row] )- COUNTBLANK(tbl_statistical[#This Row]))/COLUMNS(tbl_statistical[#This Row])*100</f>
        <v>0</v>
      </c>
      <c r="O170" s="168">
        <f>(COLUMNS(tbl_MetadataLog[[#This Row],[Respondent]:[Filename]] )- COUNTBLANK($C170:$I170))/COLUMNS(tbl_MetadataLog[[#This Row],[Respondent]:[Filename]])*100</f>
        <v>0</v>
      </c>
    </row>
    <row r="171" spans="1:15" x14ac:dyDescent="0.35">
      <c r="A171" s="35">
        <f>MAIN!A171</f>
        <v>166</v>
      </c>
      <c r="B171" s="125" t="str">
        <f>MAIN!B171</f>
        <v>XTBC</v>
      </c>
      <c r="C171" s="56"/>
      <c r="D171" s="56"/>
      <c r="E171" s="56"/>
      <c r="F171" s="66"/>
      <c r="G171" s="66"/>
      <c r="H171" s="66"/>
      <c r="I171" s="66"/>
      <c r="J171" s="172"/>
      <c r="K171" s="172"/>
      <c r="L171" s="168">
        <f>(COLUMNS(tbl_Metadata_Main[[#This Row],[Title ]:[Unit of Analysis ]] )- COUNTBLANK(tbl_Metadata_Main[[#This Row],[Title ]:[Unit of Analysis ]] ))/COLUMNS(tbl_Metadata_Main[[#This Row],[Title ]:[Unit of Analysis ]] )*100</f>
        <v>1.9607843137254901</v>
      </c>
      <c r="M171" s="168">
        <f>(COLUMNS(tbl_Geographic[#This Row] )- COUNTBLANK(tbl_Geographic[#This Row]))/COLUMNS(tbl_Geographic[#This Row])*100</f>
        <v>0</v>
      </c>
      <c r="N171" s="168">
        <f>(COLUMNS(tbl_statistical[#This Row] )- COUNTBLANK(tbl_statistical[#This Row]))/COLUMNS(tbl_statistical[#This Row])*100</f>
        <v>0</v>
      </c>
      <c r="O171" s="168">
        <f>(COLUMNS(tbl_MetadataLog[[#This Row],[Respondent]:[Filename]] )- COUNTBLANK($C171:$I171))/COLUMNS(tbl_MetadataLog[[#This Row],[Respondent]:[Filename]])*100</f>
        <v>0</v>
      </c>
    </row>
    <row r="172" spans="1:15" x14ac:dyDescent="0.35">
      <c r="A172" s="35">
        <f>MAIN!A172</f>
        <v>167</v>
      </c>
      <c r="B172" s="125" t="str">
        <f>MAIN!B172</f>
        <v>XTBC</v>
      </c>
      <c r="C172" s="56"/>
      <c r="D172" s="56"/>
      <c r="E172" s="56"/>
      <c r="F172" s="66"/>
      <c r="G172" s="66"/>
      <c r="H172" s="66"/>
      <c r="I172" s="66"/>
      <c r="J172" s="172"/>
      <c r="K172" s="172"/>
      <c r="L172" s="168">
        <f>(COLUMNS(tbl_Metadata_Main[[#This Row],[Title ]:[Unit of Analysis ]] )- COUNTBLANK(tbl_Metadata_Main[[#This Row],[Title ]:[Unit of Analysis ]] ))/COLUMNS(tbl_Metadata_Main[[#This Row],[Title ]:[Unit of Analysis ]] )*100</f>
        <v>1.9607843137254901</v>
      </c>
      <c r="M172" s="168">
        <f>(COLUMNS(tbl_Geographic[#This Row] )- COUNTBLANK(tbl_Geographic[#This Row]))/COLUMNS(tbl_Geographic[#This Row])*100</f>
        <v>0</v>
      </c>
      <c r="N172" s="168">
        <f>(COLUMNS(tbl_statistical[#This Row] )- COUNTBLANK(tbl_statistical[#This Row]))/COLUMNS(tbl_statistical[#This Row])*100</f>
        <v>0</v>
      </c>
      <c r="O172" s="168">
        <f>(COLUMNS(tbl_MetadataLog[[#This Row],[Respondent]:[Filename]] )- COUNTBLANK($C172:$I172))/COLUMNS(tbl_MetadataLog[[#This Row],[Respondent]:[Filename]])*100</f>
        <v>0</v>
      </c>
    </row>
    <row r="173" spans="1:15" x14ac:dyDescent="0.35">
      <c r="A173" s="35">
        <f>MAIN!A173</f>
        <v>168</v>
      </c>
      <c r="B173" s="125" t="str">
        <f>MAIN!B173</f>
        <v>XTBC</v>
      </c>
      <c r="C173" s="56"/>
      <c r="D173" s="56"/>
      <c r="E173" s="56"/>
      <c r="F173" s="66"/>
      <c r="G173" s="66"/>
      <c r="H173" s="66"/>
      <c r="I173" s="66"/>
      <c r="J173" s="172"/>
      <c r="K173" s="172"/>
      <c r="L173" s="168">
        <f>(COLUMNS(tbl_Metadata_Main[[#This Row],[Title ]:[Unit of Analysis ]] )- COUNTBLANK(tbl_Metadata_Main[[#This Row],[Title ]:[Unit of Analysis ]] ))/COLUMNS(tbl_Metadata_Main[[#This Row],[Title ]:[Unit of Analysis ]] )*100</f>
        <v>1.9607843137254901</v>
      </c>
      <c r="M173" s="168">
        <f>(COLUMNS(tbl_Geographic[#This Row] )- COUNTBLANK(tbl_Geographic[#This Row]))/COLUMNS(tbl_Geographic[#This Row])*100</f>
        <v>0</v>
      </c>
      <c r="N173" s="168">
        <f>(COLUMNS(tbl_statistical[#This Row] )- COUNTBLANK(tbl_statistical[#This Row]))/COLUMNS(tbl_statistical[#This Row])*100</f>
        <v>0</v>
      </c>
      <c r="O173" s="168">
        <f>(COLUMNS(tbl_MetadataLog[[#This Row],[Respondent]:[Filename]] )- COUNTBLANK($C173:$I173))/COLUMNS(tbl_MetadataLog[[#This Row],[Respondent]:[Filename]])*100</f>
        <v>0</v>
      </c>
    </row>
    <row r="174" spans="1:15" x14ac:dyDescent="0.35">
      <c r="A174" s="35">
        <f>MAIN!A174</f>
        <v>169</v>
      </c>
      <c r="B174" s="125" t="str">
        <f>MAIN!B174</f>
        <v>XTBC</v>
      </c>
      <c r="C174" s="56"/>
      <c r="D174" s="56"/>
      <c r="E174" s="56"/>
      <c r="F174" s="66"/>
      <c r="G174" s="66"/>
      <c r="H174" s="66"/>
      <c r="I174" s="66"/>
      <c r="J174" s="172"/>
      <c r="K174" s="172"/>
      <c r="L174" s="168">
        <f>(COLUMNS(tbl_Metadata_Main[[#This Row],[Title ]:[Unit of Analysis ]] )- COUNTBLANK(tbl_Metadata_Main[[#This Row],[Title ]:[Unit of Analysis ]] ))/COLUMNS(tbl_Metadata_Main[[#This Row],[Title ]:[Unit of Analysis ]] )*100</f>
        <v>1.9607843137254901</v>
      </c>
      <c r="M174" s="168">
        <f>(COLUMNS(tbl_Geographic[#This Row] )- COUNTBLANK(tbl_Geographic[#This Row]))/COLUMNS(tbl_Geographic[#This Row])*100</f>
        <v>0</v>
      </c>
      <c r="N174" s="168">
        <f>(COLUMNS(tbl_statistical[#This Row] )- COUNTBLANK(tbl_statistical[#This Row]))/COLUMNS(tbl_statistical[#This Row])*100</f>
        <v>0</v>
      </c>
      <c r="O174" s="168">
        <f>(COLUMNS(tbl_MetadataLog[[#This Row],[Respondent]:[Filename]] )- COUNTBLANK($C174:$I174))/COLUMNS(tbl_MetadataLog[[#This Row],[Respondent]:[Filename]])*100</f>
        <v>0</v>
      </c>
    </row>
    <row r="175" spans="1:15" x14ac:dyDescent="0.35">
      <c r="A175" s="35">
        <f>MAIN!A175</f>
        <v>170</v>
      </c>
      <c r="B175" s="125" t="str">
        <f>MAIN!B175</f>
        <v>XTBC</v>
      </c>
      <c r="C175" s="56"/>
      <c r="D175" s="56"/>
      <c r="E175" s="56"/>
      <c r="F175" s="66"/>
      <c r="G175" s="66"/>
      <c r="H175" s="66"/>
      <c r="I175" s="66"/>
      <c r="J175" s="172"/>
      <c r="K175" s="172"/>
      <c r="L175" s="168">
        <f>(COLUMNS(tbl_Metadata_Main[[#This Row],[Title ]:[Unit of Analysis ]] )- COUNTBLANK(tbl_Metadata_Main[[#This Row],[Title ]:[Unit of Analysis ]] ))/COLUMNS(tbl_Metadata_Main[[#This Row],[Title ]:[Unit of Analysis ]] )*100</f>
        <v>1.9607843137254901</v>
      </c>
      <c r="M175" s="168">
        <f>(COLUMNS(tbl_Geographic[#This Row] )- COUNTBLANK(tbl_Geographic[#This Row]))/COLUMNS(tbl_Geographic[#This Row])*100</f>
        <v>0</v>
      </c>
      <c r="N175" s="168">
        <f>(COLUMNS(tbl_statistical[#This Row] )- COUNTBLANK(tbl_statistical[#This Row]))/COLUMNS(tbl_statistical[#This Row])*100</f>
        <v>0</v>
      </c>
      <c r="O175" s="168">
        <f>(COLUMNS(tbl_MetadataLog[[#This Row],[Respondent]:[Filename]] )- COUNTBLANK($C175:$I175))/COLUMNS(tbl_MetadataLog[[#This Row],[Respondent]:[Filename]])*100</f>
        <v>0</v>
      </c>
    </row>
    <row r="176" spans="1:15" x14ac:dyDescent="0.35">
      <c r="A176" s="35">
        <f>MAIN!A176</f>
        <v>171</v>
      </c>
      <c r="B176" s="125" t="str">
        <f>MAIN!B176</f>
        <v>XTBC</v>
      </c>
      <c r="C176" s="56"/>
      <c r="D176" s="56"/>
      <c r="E176" s="56"/>
      <c r="F176" s="66"/>
      <c r="G176" s="66"/>
      <c r="H176" s="66"/>
      <c r="I176" s="66"/>
      <c r="J176" s="172"/>
      <c r="K176" s="172"/>
      <c r="L176" s="168">
        <f>(COLUMNS(tbl_Metadata_Main[[#This Row],[Title ]:[Unit of Analysis ]] )- COUNTBLANK(tbl_Metadata_Main[[#This Row],[Title ]:[Unit of Analysis ]] ))/COLUMNS(tbl_Metadata_Main[[#This Row],[Title ]:[Unit of Analysis ]] )*100</f>
        <v>1.9607843137254901</v>
      </c>
      <c r="M176" s="168">
        <f>(COLUMNS(tbl_Geographic[#This Row] )- COUNTBLANK(tbl_Geographic[#This Row]))/COLUMNS(tbl_Geographic[#This Row])*100</f>
        <v>0</v>
      </c>
      <c r="N176" s="168">
        <f>(COLUMNS(tbl_statistical[#This Row] )- COUNTBLANK(tbl_statistical[#This Row]))/COLUMNS(tbl_statistical[#This Row])*100</f>
        <v>0</v>
      </c>
      <c r="O176" s="168">
        <f>(COLUMNS(tbl_MetadataLog[[#This Row],[Respondent]:[Filename]] )- COUNTBLANK($C176:$I176))/COLUMNS(tbl_MetadataLog[[#This Row],[Respondent]:[Filename]])*100</f>
        <v>0</v>
      </c>
    </row>
    <row r="177" spans="1:15" x14ac:dyDescent="0.35">
      <c r="A177" s="35">
        <f>MAIN!A177</f>
        <v>172</v>
      </c>
      <c r="B177" s="125" t="str">
        <f>MAIN!B177</f>
        <v>XTBC</v>
      </c>
      <c r="C177" s="56"/>
      <c r="D177" s="56"/>
      <c r="E177" s="56"/>
      <c r="F177" s="66"/>
      <c r="G177" s="66"/>
      <c r="H177" s="66"/>
      <c r="I177" s="66"/>
      <c r="J177" s="172"/>
      <c r="K177" s="172"/>
      <c r="L177" s="168">
        <f>(COLUMNS(tbl_Metadata_Main[[#This Row],[Title ]:[Unit of Analysis ]] )- COUNTBLANK(tbl_Metadata_Main[[#This Row],[Title ]:[Unit of Analysis ]] ))/COLUMNS(tbl_Metadata_Main[[#This Row],[Title ]:[Unit of Analysis ]] )*100</f>
        <v>1.9607843137254901</v>
      </c>
      <c r="M177" s="168">
        <f>(COLUMNS(tbl_Geographic[#This Row] )- COUNTBLANK(tbl_Geographic[#This Row]))/COLUMNS(tbl_Geographic[#This Row])*100</f>
        <v>0</v>
      </c>
      <c r="N177" s="168">
        <f>(COLUMNS(tbl_statistical[#This Row] )- COUNTBLANK(tbl_statistical[#This Row]))/COLUMNS(tbl_statistical[#This Row])*100</f>
        <v>0</v>
      </c>
      <c r="O177" s="168">
        <f>(COLUMNS(tbl_MetadataLog[[#This Row],[Respondent]:[Filename]] )- COUNTBLANK($C177:$I177))/COLUMNS(tbl_MetadataLog[[#This Row],[Respondent]:[Filename]])*100</f>
        <v>0</v>
      </c>
    </row>
    <row r="178" spans="1:15" x14ac:dyDescent="0.35">
      <c r="A178" s="35">
        <f>MAIN!A178</f>
        <v>173</v>
      </c>
      <c r="B178" s="125" t="str">
        <f>MAIN!B178</f>
        <v>XTBC</v>
      </c>
      <c r="C178" s="56"/>
      <c r="D178" s="56"/>
      <c r="E178" s="56"/>
      <c r="F178" s="66"/>
      <c r="G178" s="66"/>
      <c r="H178" s="66"/>
      <c r="I178" s="66"/>
      <c r="J178" s="172"/>
      <c r="K178" s="172"/>
      <c r="L178" s="168">
        <f>(COLUMNS(tbl_Metadata_Main[[#This Row],[Title ]:[Unit of Analysis ]] )- COUNTBLANK(tbl_Metadata_Main[[#This Row],[Title ]:[Unit of Analysis ]] ))/COLUMNS(tbl_Metadata_Main[[#This Row],[Title ]:[Unit of Analysis ]] )*100</f>
        <v>1.9607843137254901</v>
      </c>
      <c r="M178" s="168">
        <f>(COLUMNS(tbl_Geographic[#This Row] )- COUNTBLANK(tbl_Geographic[#This Row]))/COLUMNS(tbl_Geographic[#This Row])*100</f>
        <v>0</v>
      </c>
      <c r="N178" s="168">
        <f>(COLUMNS(tbl_statistical[#This Row] )- COUNTBLANK(tbl_statistical[#This Row]))/COLUMNS(tbl_statistical[#This Row])*100</f>
        <v>0</v>
      </c>
      <c r="O178" s="168">
        <f>(COLUMNS(tbl_MetadataLog[[#This Row],[Respondent]:[Filename]] )- COUNTBLANK($C178:$I178))/COLUMNS(tbl_MetadataLog[[#This Row],[Respondent]:[Filename]])*100</f>
        <v>0</v>
      </c>
    </row>
    <row r="179" spans="1:15" x14ac:dyDescent="0.35">
      <c r="A179" s="35">
        <f>MAIN!A179</f>
        <v>174</v>
      </c>
      <c r="B179" s="125" t="str">
        <f>MAIN!B179</f>
        <v>XTBC</v>
      </c>
      <c r="C179" s="56"/>
      <c r="D179" s="56"/>
      <c r="E179" s="56"/>
      <c r="F179" s="66"/>
      <c r="G179" s="66"/>
      <c r="H179" s="66"/>
      <c r="I179" s="66"/>
      <c r="J179" s="172"/>
      <c r="K179" s="172"/>
      <c r="L179" s="168">
        <f>(COLUMNS(tbl_Metadata_Main[[#This Row],[Title ]:[Unit of Analysis ]] )- COUNTBLANK(tbl_Metadata_Main[[#This Row],[Title ]:[Unit of Analysis ]] ))/COLUMNS(tbl_Metadata_Main[[#This Row],[Title ]:[Unit of Analysis ]] )*100</f>
        <v>1.9607843137254901</v>
      </c>
      <c r="M179" s="168">
        <f>(COLUMNS(tbl_Geographic[#This Row] )- COUNTBLANK(tbl_Geographic[#This Row]))/COLUMNS(tbl_Geographic[#This Row])*100</f>
        <v>0</v>
      </c>
      <c r="N179" s="168">
        <f>(COLUMNS(tbl_statistical[#This Row] )- COUNTBLANK(tbl_statistical[#This Row]))/COLUMNS(tbl_statistical[#This Row])*100</f>
        <v>0</v>
      </c>
      <c r="O179" s="168">
        <f>(COLUMNS(tbl_MetadataLog[[#This Row],[Respondent]:[Filename]] )- COUNTBLANK($C179:$I179))/COLUMNS(tbl_MetadataLog[[#This Row],[Respondent]:[Filename]])*100</f>
        <v>0</v>
      </c>
    </row>
    <row r="180" spans="1:15" x14ac:dyDescent="0.35">
      <c r="A180" s="35">
        <f>MAIN!A180</f>
        <v>175</v>
      </c>
      <c r="B180" s="125" t="str">
        <f>MAIN!B180</f>
        <v>XTBC</v>
      </c>
      <c r="C180" s="56"/>
      <c r="D180" s="56"/>
      <c r="E180" s="56"/>
      <c r="F180" s="66"/>
      <c r="G180" s="66"/>
      <c r="H180" s="66"/>
      <c r="I180" s="66"/>
      <c r="J180" s="172"/>
      <c r="K180" s="172"/>
      <c r="L180" s="168">
        <f>(COLUMNS(tbl_Metadata_Main[[#This Row],[Title ]:[Unit of Analysis ]] )- COUNTBLANK(tbl_Metadata_Main[[#This Row],[Title ]:[Unit of Analysis ]] ))/COLUMNS(tbl_Metadata_Main[[#This Row],[Title ]:[Unit of Analysis ]] )*100</f>
        <v>1.9607843137254901</v>
      </c>
      <c r="M180" s="168">
        <f>(COLUMNS(tbl_Geographic[#This Row] )- COUNTBLANK(tbl_Geographic[#This Row]))/COLUMNS(tbl_Geographic[#This Row])*100</f>
        <v>0</v>
      </c>
      <c r="N180" s="168">
        <f>(COLUMNS(tbl_statistical[#This Row] )- COUNTBLANK(tbl_statistical[#This Row]))/COLUMNS(tbl_statistical[#This Row])*100</f>
        <v>0</v>
      </c>
      <c r="O180" s="168">
        <f>(COLUMNS(tbl_MetadataLog[[#This Row],[Respondent]:[Filename]] )- COUNTBLANK($C180:$I180))/COLUMNS(tbl_MetadataLog[[#This Row],[Respondent]:[Filename]])*100</f>
        <v>0</v>
      </c>
    </row>
    <row r="181" spans="1:15" x14ac:dyDescent="0.35">
      <c r="A181" s="35">
        <f>MAIN!A181</f>
        <v>176</v>
      </c>
      <c r="B181" s="125" t="str">
        <f>MAIN!B181</f>
        <v>XTBC</v>
      </c>
      <c r="C181" s="56"/>
      <c r="D181" s="56"/>
      <c r="E181" s="56"/>
      <c r="F181" s="66"/>
      <c r="G181" s="66"/>
      <c r="H181" s="66"/>
      <c r="I181" s="66"/>
      <c r="J181" s="172"/>
      <c r="K181" s="172"/>
      <c r="L181" s="168">
        <f>(COLUMNS(tbl_Metadata_Main[[#This Row],[Title ]:[Unit of Analysis ]] )- COUNTBLANK(tbl_Metadata_Main[[#This Row],[Title ]:[Unit of Analysis ]] ))/COLUMNS(tbl_Metadata_Main[[#This Row],[Title ]:[Unit of Analysis ]] )*100</f>
        <v>1.9607843137254901</v>
      </c>
      <c r="M181" s="168">
        <f>(COLUMNS(tbl_Geographic[#This Row] )- COUNTBLANK(tbl_Geographic[#This Row]))/COLUMNS(tbl_Geographic[#This Row])*100</f>
        <v>0</v>
      </c>
      <c r="N181" s="168">
        <f>(COLUMNS(tbl_statistical[#This Row] )- COUNTBLANK(tbl_statistical[#This Row]))/COLUMNS(tbl_statistical[#This Row])*100</f>
        <v>0</v>
      </c>
      <c r="O181" s="168">
        <f>(COLUMNS(tbl_MetadataLog[[#This Row],[Respondent]:[Filename]] )- COUNTBLANK($C181:$I181))/COLUMNS(tbl_MetadataLog[[#This Row],[Respondent]:[Filename]])*100</f>
        <v>0</v>
      </c>
    </row>
    <row r="182" spans="1:15" x14ac:dyDescent="0.35">
      <c r="A182" s="35">
        <f>MAIN!A182</f>
        <v>177</v>
      </c>
      <c r="B182" s="125" t="str">
        <f>MAIN!B182</f>
        <v>XTBC</v>
      </c>
      <c r="C182" s="56"/>
      <c r="D182" s="56"/>
      <c r="E182" s="56"/>
      <c r="F182" s="66"/>
      <c r="G182" s="66"/>
      <c r="H182" s="66"/>
      <c r="I182" s="66"/>
      <c r="J182" s="172"/>
      <c r="K182" s="172"/>
      <c r="L182" s="168">
        <f>(COLUMNS(tbl_Metadata_Main[[#This Row],[Title ]:[Unit of Analysis ]] )- COUNTBLANK(tbl_Metadata_Main[[#This Row],[Title ]:[Unit of Analysis ]] ))/COLUMNS(tbl_Metadata_Main[[#This Row],[Title ]:[Unit of Analysis ]] )*100</f>
        <v>1.9607843137254901</v>
      </c>
      <c r="M182" s="168">
        <f>(COLUMNS(tbl_Geographic[#This Row] )- COUNTBLANK(tbl_Geographic[#This Row]))/COLUMNS(tbl_Geographic[#This Row])*100</f>
        <v>0</v>
      </c>
      <c r="N182" s="168">
        <f>(COLUMNS(tbl_statistical[#This Row] )- COUNTBLANK(tbl_statistical[#This Row]))/COLUMNS(tbl_statistical[#This Row])*100</f>
        <v>0</v>
      </c>
      <c r="O182" s="168">
        <f>(COLUMNS(tbl_MetadataLog[[#This Row],[Respondent]:[Filename]] )- COUNTBLANK($C182:$I182))/COLUMNS(tbl_MetadataLog[[#This Row],[Respondent]:[Filename]])*100</f>
        <v>0</v>
      </c>
    </row>
    <row r="183" spans="1:15" x14ac:dyDescent="0.35">
      <c r="A183" s="35">
        <f>MAIN!A183</f>
        <v>178</v>
      </c>
      <c r="B183" s="125" t="str">
        <f>MAIN!B183</f>
        <v>XTBC</v>
      </c>
      <c r="C183" s="56"/>
      <c r="D183" s="56"/>
      <c r="E183" s="56"/>
      <c r="F183" s="66"/>
      <c r="G183" s="66"/>
      <c r="H183" s="66"/>
      <c r="I183" s="66"/>
      <c r="J183" s="172"/>
      <c r="K183" s="172"/>
      <c r="L183" s="168">
        <f>(COLUMNS(tbl_Metadata_Main[[#This Row],[Title ]:[Unit of Analysis ]] )- COUNTBLANK(tbl_Metadata_Main[[#This Row],[Title ]:[Unit of Analysis ]] ))/COLUMNS(tbl_Metadata_Main[[#This Row],[Title ]:[Unit of Analysis ]] )*100</f>
        <v>1.9607843137254901</v>
      </c>
      <c r="M183" s="168">
        <f>(COLUMNS(tbl_Geographic[#This Row] )- COUNTBLANK(tbl_Geographic[#This Row]))/COLUMNS(tbl_Geographic[#This Row])*100</f>
        <v>0</v>
      </c>
      <c r="N183" s="168">
        <f>(COLUMNS(tbl_statistical[#This Row] )- COUNTBLANK(tbl_statistical[#This Row]))/COLUMNS(tbl_statistical[#This Row])*100</f>
        <v>0</v>
      </c>
      <c r="O183" s="168">
        <f>(COLUMNS(tbl_MetadataLog[[#This Row],[Respondent]:[Filename]] )- COUNTBLANK($C183:$I183))/COLUMNS(tbl_MetadataLog[[#This Row],[Respondent]:[Filename]])*100</f>
        <v>0</v>
      </c>
    </row>
    <row r="184" spans="1:15" x14ac:dyDescent="0.35">
      <c r="A184" s="35">
        <f>MAIN!A184</f>
        <v>179</v>
      </c>
      <c r="B184" s="125" t="str">
        <f>MAIN!B184</f>
        <v>XTBC</v>
      </c>
      <c r="C184" s="56"/>
      <c r="D184" s="56"/>
      <c r="E184" s="56"/>
      <c r="F184" s="66"/>
      <c r="G184" s="66"/>
      <c r="H184" s="66"/>
      <c r="I184" s="66"/>
      <c r="J184" s="172"/>
      <c r="K184" s="172"/>
      <c r="L184" s="168">
        <f>(COLUMNS(tbl_Metadata_Main[[#This Row],[Title ]:[Unit of Analysis ]] )- COUNTBLANK(tbl_Metadata_Main[[#This Row],[Title ]:[Unit of Analysis ]] ))/COLUMNS(tbl_Metadata_Main[[#This Row],[Title ]:[Unit of Analysis ]] )*100</f>
        <v>1.9607843137254901</v>
      </c>
      <c r="M184" s="168">
        <f>(COLUMNS(tbl_Geographic[#This Row] )- COUNTBLANK(tbl_Geographic[#This Row]))/COLUMNS(tbl_Geographic[#This Row])*100</f>
        <v>0</v>
      </c>
      <c r="N184" s="168">
        <f>(COLUMNS(tbl_statistical[#This Row] )- COUNTBLANK(tbl_statistical[#This Row]))/COLUMNS(tbl_statistical[#This Row])*100</f>
        <v>0</v>
      </c>
      <c r="O184" s="168">
        <f>(COLUMNS(tbl_MetadataLog[[#This Row],[Respondent]:[Filename]] )- COUNTBLANK($C184:$I184))/COLUMNS(tbl_MetadataLog[[#This Row],[Respondent]:[Filename]])*100</f>
        <v>0</v>
      </c>
    </row>
    <row r="185" spans="1:15" x14ac:dyDescent="0.35">
      <c r="A185" s="35">
        <f>MAIN!A185</f>
        <v>180</v>
      </c>
      <c r="B185" s="125" t="str">
        <f>MAIN!B185</f>
        <v>XTBC</v>
      </c>
      <c r="C185" s="56"/>
      <c r="D185" s="56"/>
      <c r="E185" s="56"/>
      <c r="F185" s="66"/>
      <c r="G185" s="66"/>
      <c r="H185" s="66"/>
      <c r="I185" s="66"/>
      <c r="J185" s="172"/>
      <c r="K185" s="172"/>
      <c r="L185" s="168">
        <f>(COLUMNS(tbl_Metadata_Main[[#This Row],[Title ]:[Unit of Analysis ]] )- COUNTBLANK(tbl_Metadata_Main[[#This Row],[Title ]:[Unit of Analysis ]] ))/COLUMNS(tbl_Metadata_Main[[#This Row],[Title ]:[Unit of Analysis ]] )*100</f>
        <v>1.9607843137254901</v>
      </c>
      <c r="M185" s="168">
        <f>(COLUMNS(tbl_Geographic[#This Row] )- COUNTBLANK(tbl_Geographic[#This Row]))/COLUMNS(tbl_Geographic[#This Row])*100</f>
        <v>0</v>
      </c>
      <c r="N185" s="168">
        <f>(COLUMNS(tbl_statistical[#This Row] )- COUNTBLANK(tbl_statistical[#This Row]))/COLUMNS(tbl_statistical[#This Row])*100</f>
        <v>0</v>
      </c>
      <c r="O185" s="168">
        <f>(COLUMNS(tbl_MetadataLog[[#This Row],[Respondent]:[Filename]] )- COUNTBLANK($C185:$I185))/COLUMNS(tbl_MetadataLog[[#This Row],[Respondent]:[Filename]])*100</f>
        <v>0</v>
      </c>
    </row>
    <row r="186" spans="1:15" x14ac:dyDescent="0.35">
      <c r="A186" s="35">
        <f>MAIN!A186</f>
        <v>181</v>
      </c>
      <c r="B186" s="125" t="str">
        <f>MAIN!B186</f>
        <v>XTBC</v>
      </c>
      <c r="C186" s="56"/>
      <c r="D186" s="56"/>
      <c r="E186" s="56"/>
      <c r="F186" s="66"/>
      <c r="G186" s="66"/>
      <c r="H186" s="66"/>
      <c r="I186" s="66"/>
      <c r="J186" s="172"/>
      <c r="K186" s="172"/>
      <c r="L186" s="168">
        <f>(COLUMNS(tbl_Metadata_Main[[#This Row],[Title ]:[Unit of Analysis ]] )- COUNTBLANK(tbl_Metadata_Main[[#This Row],[Title ]:[Unit of Analysis ]] ))/COLUMNS(tbl_Metadata_Main[[#This Row],[Title ]:[Unit of Analysis ]] )*100</f>
        <v>1.9607843137254901</v>
      </c>
      <c r="M186" s="168">
        <f>(COLUMNS(tbl_Geographic[#This Row] )- COUNTBLANK(tbl_Geographic[#This Row]))/COLUMNS(tbl_Geographic[#This Row])*100</f>
        <v>0</v>
      </c>
      <c r="N186" s="168">
        <f>(COLUMNS(tbl_statistical[#This Row] )- COUNTBLANK(tbl_statistical[#This Row]))/COLUMNS(tbl_statistical[#This Row])*100</f>
        <v>0</v>
      </c>
      <c r="O186" s="168">
        <f>(COLUMNS(tbl_MetadataLog[[#This Row],[Respondent]:[Filename]] )- COUNTBLANK($C186:$I186))/COLUMNS(tbl_MetadataLog[[#This Row],[Respondent]:[Filename]])*100</f>
        <v>0</v>
      </c>
    </row>
    <row r="187" spans="1:15" x14ac:dyDescent="0.35">
      <c r="A187" s="35">
        <f>MAIN!A187</f>
        <v>182</v>
      </c>
      <c r="B187" s="125" t="str">
        <f>MAIN!B187</f>
        <v>XTBC</v>
      </c>
      <c r="C187" s="56"/>
      <c r="D187" s="56"/>
      <c r="E187" s="56"/>
      <c r="F187" s="66"/>
      <c r="G187" s="66"/>
      <c r="H187" s="66"/>
      <c r="I187" s="66"/>
      <c r="J187" s="172"/>
      <c r="K187" s="172"/>
      <c r="L187" s="168">
        <f>(COLUMNS(tbl_Metadata_Main[[#This Row],[Title ]:[Unit of Analysis ]] )- COUNTBLANK(tbl_Metadata_Main[[#This Row],[Title ]:[Unit of Analysis ]] ))/COLUMNS(tbl_Metadata_Main[[#This Row],[Title ]:[Unit of Analysis ]] )*100</f>
        <v>1.9607843137254901</v>
      </c>
      <c r="M187" s="168">
        <f>(COLUMNS(tbl_Geographic[#This Row] )- COUNTBLANK(tbl_Geographic[#This Row]))/COLUMNS(tbl_Geographic[#This Row])*100</f>
        <v>0</v>
      </c>
      <c r="N187" s="168">
        <f>(COLUMNS(tbl_statistical[#This Row] )- COUNTBLANK(tbl_statistical[#This Row]))/COLUMNS(tbl_statistical[#This Row])*100</f>
        <v>0</v>
      </c>
      <c r="O187" s="168">
        <f>(COLUMNS(tbl_MetadataLog[[#This Row],[Respondent]:[Filename]] )- COUNTBLANK($C187:$I187))/COLUMNS(tbl_MetadataLog[[#This Row],[Respondent]:[Filename]])*100</f>
        <v>0</v>
      </c>
    </row>
    <row r="188" spans="1:15" x14ac:dyDescent="0.35">
      <c r="A188" s="35">
        <f>MAIN!A188</f>
        <v>183</v>
      </c>
      <c r="B188" s="125" t="str">
        <f>MAIN!B188</f>
        <v>XTBC</v>
      </c>
      <c r="C188" s="56"/>
      <c r="D188" s="56"/>
      <c r="E188" s="56"/>
      <c r="F188" s="66"/>
      <c r="G188" s="66"/>
      <c r="H188" s="66"/>
      <c r="I188" s="66"/>
      <c r="J188" s="172"/>
      <c r="K188" s="172"/>
      <c r="L188" s="168">
        <f>(COLUMNS(tbl_Metadata_Main[[#This Row],[Title ]:[Unit of Analysis ]] )- COUNTBLANK(tbl_Metadata_Main[[#This Row],[Title ]:[Unit of Analysis ]] ))/COLUMNS(tbl_Metadata_Main[[#This Row],[Title ]:[Unit of Analysis ]] )*100</f>
        <v>1.9607843137254901</v>
      </c>
      <c r="M188" s="168">
        <f>(COLUMNS(tbl_Geographic[#This Row] )- COUNTBLANK(tbl_Geographic[#This Row]))/COLUMNS(tbl_Geographic[#This Row])*100</f>
        <v>0</v>
      </c>
      <c r="N188" s="168">
        <f>(COLUMNS(tbl_statistical[#This Row] )- COUNTBLANK(tbl_statistical[#This Row]))/COLUMNS(tbl_statistical[#This Row])*100</f>
        <v>0</v>
      </c>
      <c r="O188" s="168">
        <f>(COLUMNS(tbl_MetadataLog[[#This Row],[Respondent]:[Filename]] )- COUNTBLANK($C188:$I188))/COLUMNS(tbl_MetadataLog[[#This Row],[Respondent]:[Filename]])*100</f>
        <v>0</v>
      </c>
    </row>
    <row r="189" spans="1:15" x14ac:dyDescent="0.35">
      <c r="A189" s="35">
        <f>MAIN!A189</f>
        <v>184</v>
      </c>
      <c r="B189" s="125" t="str">
        <f>MAIN!B189</f>
        <v>XTBC</v>
      </c>
      <c r="C189" s="56"/>
      <c r="D189" s="56"/>
      <c r="E189" s="56"/>
      <c r="F189" s="66"/>
      <c r="G189" s="66"/>
      <c r="H189" s="66"/>
      <c r="I189" s="66"/>
      <c r="J189" s="172"/>
      <c r="K189" s="172"/>
      <c r="L189" s="168">
        <f>(COLUMNS(tbl_Metadata_Main[[#This Row],[Title ]:[Unit of Analysis ]] )- COUNTBLANK(tbl_Metadata_Main[[#This Row],[Title ]:[Unit of Analysis ]] ))/COLUMNS(tbl_Metadata_Main[[#This Row],[Title ]:[Unit of Analysis ]] )*100</f>
        <v>1.9607843137254901</v>
      </c>
      <c r="M189" s="168">
        <f>(COLUMNS(tbl_Geographic[#This Row] )- COUNTBLANK(tbl_Geographic[#This Row]))/COLUMNS(tbl_Geographic[#This Row])*100</f>
        <v>0</v>
      </c>
      <c r="N189" s="168">
        <f>(COLUMNS(tbl_statistical[#This Row] )- COUNTBLANK(tbl_statistical[#This Row]))/COLUMNS(tbl_statistical[#This Row])*100</f>
        <v>0</v>
      </c>
      <c r="O189" s="168">
        <f>(COLUMNS(tbl_MetadataLog[[#This Row],[Respondent]:[Filename]] )- COUNTBLANK($C189:$I189))/COLUMNS(tbl_MetadataLog[[#This Row],[Respondent]:[Filename]])*100</f>
        <v>0</v>
      </c>
    </row>
    <row r="190" spans="1:15" x14ac:dyDescent="0.35">
      <c r="A190" s="35">
        <f>MAIN!A190</f>
        <v>185</v>
      </c>
      <c r="B190" s="125" t="str">
        <f>MAIN!B190</f>
        <v>XTBC</v>
      </c>
      <c r="C190" s="56"/>
      <c r="D190" s="56"/>
      <c r="E190" s="56"/>
      <c r="F190" s="66"/>
      <c r="G190" s="66"/>
      <c r="H190" s="66"/>
      <c r="I190" s="66"/>
      <c r="J190" s="172"/>
      <c r="K190" s="172"/>
      <c r="L190" s="168">
        <f>(COLUMNS(tbl_Metadata_Main[[#This Row],[Title ]:[Unit of Analysis ]] )- COUNTBLANK(tbl_Metadata_Main[[#This Row],[Title ]:[Unit of Analysis ]] ))/COLUMNS(tbl_Metadata_Main[[#This Row],[Title ]:[Unit of Analysis ]] )*100</f>
        <v>1.9607843137254901</v>
      </c>
      <c r="M190" s="168">
        <f>(COLUMNS(tbl_Geographic[#This Row] )- COUNTBLANK(tbl_Geographic[#This Row]))/COLUMNS(tbl_Geographic[#This Row])*100</f>
        <v>0</v>
      </c>
      <c r="N190" s="168">
        <f>(COLUMNS(tbl_statistical[#This Row] )- COUNTBLANK(tbl_statistical[#This Row]))/COLUMNS(tbl_statistical[#This Row])*100</f>
        <v>0</v>
      </c>
      <c r="O190" s="168">
        <f>(COLUMNS(tbl_MetadataLog[[#This Row],[Respondent]:[Filename]] )- COUNTBLANK($C190:$I190))/COLUMNS(tbl_MetadataLog[[#This Row],[Respondent]:[Filename]])*100</f>
        <v>0</v>
      </c>
    </row>
    <row r="191" spans="1:15" x14ac:dyDescent="0.35">
      <c r="A191" s="35">
        <f>MAIN!A191</f>
        <v>186</v>
      </c>
      <c r="B191" s="125" t="str">
        <f>MAIN!B191</f>
        <v>XTBC</v>
      </c>
      <c r="C191" s="56"/>
      <c r="D191" s="56"/>
      <c r="E191" s="56"/>
      <c r="F191" s="66"/>
      <c r="G191" s="66"/>
      <c r="H191" s="66"/>
      <c r="I191" s="66"/>
      <c r="J191" s="172"/>
      <c r="K191" s="172"/>
      <c r="L191" s="168">
        <f>(COLUMNS(tbl_Metadata_Main[[#This Row],[Title ]:[Unit of Analysis ]] )- COUNTBLANK(tbl_Metadata_Main[[#This Row],[Title ]:[Unit of Analysis ]] ))/COLUMNS(tbl_Metadata_Main[[#This Row],[Title ]:[Unit of Analysis ]] )*100</f>
        <v>1.9607843137254901</v>
      </c>
      <c r="M191" s="168">
        <f>(COLUMNS(tbl_Geographic[#This Row] )- COUNTBLANK(tbl_Geographic[#This Row]))/COLUMNS(tbl_Geographic[#This Row])*100</f>
        <v>0</v>
      </c>
      <c r="N191" s="168">
        <f>(COLUMNS(tbl_statistical[#This Row] )- COUNTBLANK(tbl_statistical[#This Row]))/COLUMNS(tbl_statistical[#This Row])*100</f>
        <v>0</v>
      </c>
      <c r="O191" s="168">
        <f>(COLUMNS(tbl_MetadataLog[[#This Row],[Respondent]:[Filename]] )- COUNTBLANK($C191:$I191))/COLUMNS(tbl_MetadataLog[[#This Row],[Respondent]:[Filename]])*100</f>
        <v>0</v>
      </c>
    </row>
    <row r="192" spans="1:15" x14ac:dyDescent="0.35">
      <c r="A192" s="35">
        <f>MAIN!A192</f>
        <v>187</v>
      </c>
      <c r="B192" s="125" t="str">
        <f>MAIN!B192</f>
        <v>XTBC</v>
      </c>
      <c r="C192" s="56"/>
      <c r="D192" s="56"/>
      <c r="E192" s="56"/>
      <c r="F192" s="66"/>
      <c r="G192" s="66"/>
      <c r="H192" s="66"/>
      <c r="I192" s="66"/>
      <c r="J192" s="172"/>
      <c r="K192" s="172"/>
      <c r="L192" s="168">
        <f>(COLUMNS(tbl_Metadata_Main[[#This Row],[Title ]:[Unit of Analysis ]] )- COUNTBLANK(tbl_Metadata_Main[[#This Row],[Title ]:[Unit of Analysis ]] ))/COLUMNS(tbl_Metadata_Main[[#This Row],[Title ]:[Unit of Analysis ]] )*100</f>
        <v>1.9607843137254901</v>
      </c>
      <c r="M192" s="168">
        <f>(COLUMNS(tbl_Geographic[#This Row] )- COUNTBLANK(tbl_Geographic[#This Row]))/COLUMNS(tbl_Geographic[#This Row])*100</f>
        <v>0</v>
      </c>
      <c r="N192" s="168">
        <f>(COLUMNS(tbl_statistical[#This Row] )- COUNTBLANK(tbl_statistical[#This Row]))/COLUMNS(tbl_statistical[#This Row])*100</f>
        <v>0</v>
      </c>
      <c r="O192" s="168">
        <f>(COLUMNS(tbl_MetadataLog[[#This Row],[Respondent]:[Filename]] )- COUNTBLANK($C192:$I192))/COLUMNS(tbl_MetadataLog[[#This Row],[Respondent]:[Filename]])*100</f>
        <v>0</v>
      </c>
    </row>
    <row r="193" spans="1:15" x14ac:dyDescent="0.35">
      <c r="A193" s="35">
        <f>MAIN!A193</f>
        <v>188</v>
      </c>
      <c r="B193" s="125" t="str">
        <f>MAIN!B193</f>
        <v>XTBC</v>
      </c>
      <c r="C193" s="56"/>
      <c r="D193" s="56"/>
      <c r="E193" s="56"/>
      <c r="F193" s="66"/>
      <c r="G193" s="66"/>
      <c r="H193" s="66"/>
      <c r="I193" s="66"/>
      <c r="J193" s="172"/>
      <c r="K193" s="172"/>
      <c r="L193" s="168">
        <f>(COLUMNS(tbl_Metadata_Main[[#This Row],[Title ]:[Unit of Analysis ]] )- COUNTBLANK(tbl_Metadata_Main[[#This Row],[Title ]:[Unit of Analysis ]] ))/COLUMNS(tbl_Metadata_Main[[#This Row],[Title ]:[Unit of Analysis ]] )*100</f>
        <v>1.9607843137254901</v>
      </c>
      <c r="M193" s="168">
        <f>(COLUMNS(tbl_Geographic[#This Row] )- COUNTBLANK(tbl_Geographic[#This Row]))/COLUMNS(tbl_Geographic[#This Row])*100</f>
        <v>0</v>
      </c>
      <c r="N193" s="168">
        <f>(COLUMNS(tbl_statistical[#This Row] )- COUNTBLANK(tbl_statistical[#This Row]))/COLUMNS(tbl_statistical[#This Row])*100</f>
        <v>0</v>
      </c>
      <c r="O193" s="168">
        <f>(COLUMNS(tbl_MetadataLog[[#This Row],[Respondent]:[Filename]] )- COUNTBLANK($C193:$I193))/COLUMNS(tbl_MetadataLog[[#This Row],[Respondent]:[Filename]])*100</f>
        <v>0</v>
      </c>
    </row>
    <row r="194" spans="1:15" x14ac:dyDescent="0.35">
      <c r="A194" s="35">
        <f>MAIN!A194</f>
        <v>189</v>
      </c>
      <c r="B194" s="125" t="str">
        <f>MAIN!B194</f>
        <v>XTBC</v>
      </c>
      <c r="C194" s="56"/>
      <c r="D194" s="56"/>
      <c r="E194" s="56"/>
      <c r="F194" s="66"/>
      <c r="G194" s="66"/>
      <c r="H194" s="66"/>
      <c r="I194" s="66"/>
      <c r="J194" s="172"/>
      <c r="K194" s="172"/>
      <c r="L194" s="168">
        <f>(COLUMNS(tbl_Metadata_Main[[#This Row],[Title ]:[Unit of Analysis ]] )- COUNTBLANK(tbl_Metadata_Main[[#This Row],[Title ]:[Unit of Analysis ]] ))/COLUMNS(tbl_Metadata_Main[[#This Row],[Title ]:[Unit of Analysis ]] )*100</f>
        <v>1.9607843137254901</v>
      </c>
      <c r="M194" s="168">
        <f>(COLUMNS(tbl_Geographic[#This Row] )- COUNTBLANK(tbl_Geographic[#This Row]))/COLUMNS(tbl_Geographic[#This Row])*100</f>
        <v>0</v>
      </c>
      <c r="N194" s="168">
        <f>(COLUMNS(tbl_statistical[#This Row] )- COUNTBLANK(tbl_statistical[#This Row]))/COLUMNS(tbl_statistical[#This Row])*100</f>
        <v>0</v>
      </c>
      <c r="O194" s="168">
        <f>(COLUMNS(tbl_MetadataLog[[#This Row],[Respondent]:[Filename]] )- COUNTBLANK($C194:$I194))/COLUMNS(tbl_MetadataLog[[#This Row],[Respondent]:[Filename]])*100</f>
        <v>0</v>
      </c>
    </row>
    <row r="195" spans="1:15" x14ac:dyDescent="0.35">
      <c r="A195" s="35">
        <f>MAIN!A195</f>
        <v>190</v>
      </c>
      <c r="B195" s="125" t="str">
        <f>MAIN!B195</f>
        <v>XTBC</v>
      </c>
      <c r="C195" s="56"/>
      <c r="D195" s="56"/>
      <c r="E195" s="56"/>
      <c r="F195" s="66"/>
      <c r="G195" s="66"/>
      <c r="H195" s="66"/>
      <c r="I195" s="66"/>
      <c r="J195" s="172"/>
      <c r="K195" s="172"/>
      <c r="L195" s="168">
        <f>(COLUMNS(tbl_Metadata_Main[[#This Row],[Title ]:[Unit of Analysis ]] )- COUNTBLANK(tbl_Metadata_Main[[#This Row],[Title ]:[Unit of Analysis ]] ))/COLUMNS(tbl_Metadata_Main[[#This Row],[Title ]:[Unit of Analysis ]] )*100</f>
        <v>1.9607843137254901</v>
      </c>
      <c r="M195" s="168">
        <f>(COLUMNS(tbl_Geographic[#This Row] )- COUNTBLANK(tbl_Geographic[#This Row]))/COLUMNS(tbl_Geographic[#This Row])*100</f>
        <v>0</v>
      </c>
      <c r="N195" s="168">
        <f>(COLUMNS(tbl_statistical[#This Row] )- COUNTBLANK(tbl_statistical[#This Row]))/COLUMNS(tbl_statistical[#This Row])*100</f>
        <v>0</v>
      </c>
      <c r="O195" s="168">
        <f>(COLUMNS(tbl_MetadataLog[[#This Row],[Respondent]:[Filename]] )- COUNTBLANK($C195:$I195))/COLUMNS(tbl_MetadataLog[[#This Row],[Respondent]:[Filename]])*100</f>
        <v>0</v>
      </c>
    </row>
    <row r="196" spans="1:15" x14ac:dyDescent="0.35">
      <c r="A196" s="35">
        <f>MAIN!A196</f>
        <v>191</v>
      </c>
      <c r="B196" s="125" t="str">
        <f>MAIN!B196</f>
        <v>XTBC</v>
      </c>
      <c r="C196" s="56"/>
      <c r="D196" s="56"/>
      <c r="E196" s="56"/>
      <c r="F196" s="66"/>
      <c r="G196" s="66"/>
      <c r="H196" s="66"/>
      <c r="I196" s="66"/>
      <c r="J196" s="172"/>
      <c r="K196" s="172"/>
      <c r="L196" s="168">
        <f>(COLUMNS(tbl_Metadata_Main[[#This Row],[Title ]:[Unit of Analysis ]] )- COUNTBLANK(tbl_Metadata_Main[[#This Row],[Title ]:[Unit of Analysis ]] ))/COLUMNS(tbl_Metadata_Main[[#This Row],[Title ]:[Unit of Analysis ]] )*100</f>
        <v>1.9607843137254901</v>
      </c>
      <c r="M196" s="168">
        <f>(COLUMNS(tbl_Geographic[#This Row] )- COUNTBLANK(tbl_Geographic[#This Row]))/COLUMNS(tbl_Geographic[#This Row])*100</f>
        <v>0</v>
      </c>
      <c r="N196" s="168">
        <f>(COLUMNS(tbl_statistical[#This Row] )- COUNTBLANK(tbl_statistical[#This Row]))/COLUMNS(tbl_statistical[#This Row])*100</f>
        <v>0</v>
      </c>
      <c r="O196" s="168">
        <f>(COLUMNS(tbl_MetadataLog[[#This Row],[Respondent]:[Filename]] )- COUNTBLANK($C196:$I196))/COLUMNS(tbl_MetadataLog[[#This Row],[Respondent]:[Filename]])*100</f>
        <v>0</v>
      </c>
    </row>
    <row r="197" spans="1:15" x14ac:dyDescent="0.35">
      <c r="A197" s="35">
        <f>MAIN!A197</f>
        <v>192</v>
      </c>
      <c r="B197" s="125" t="str">
        <f>MAIN!B197</f>
        <v>XTBC</v>
      </c>
      <c r="C197" s="56"/>
      <c r="D197" s="56"/>
      <c r="E197" s="56"/>
      <c r="F197" s="66"/>
      <c r="G197" s="66"/>
      <c r="H197" s="66"/>
      <c r="I197" s="66"/>
      <c r="J197" s="172"/>
      <c r="K197" s="172"/>
      <c r="L197" s="168">
        <f>(COLUMNS(tbl_Metadata_Main[[#This Row],[Title ]:[Unit of Analysis ]] )- COUNTBLANK(tbl_Metadata_Main[[#This Row],[Title ]:[Unit of Analysis ]] ))/COLUMNS(tbl_Metadata_Main[[#This Row],[Title ]:[Unit of Analysis ]] )*100</f>
        <v>1.9607843137254901</v>
      </c>
      <c r="M197" s="168">
        <f>(COLUMNS(tbl_Geographic[#This Row] )- COUNTBLANK(tbl_Geographic[#This Row]))/COLUMNS(tbl_Geographic[#This Row])*100</f>
        <v>0</v>
      </c>
      <c r="N197" s="168">
        <f>(COLUMNS(tbl_statistical[#This Row] )- COUNTBLANK(tbl_statistical[#This Row]))/COLUMNS(tbl_statistical[#This Row])*100</f>
        <v>0</v>
      </c>
      <c r="O197" s="168">
        <f>(COLUMNS(tbl_MetadataLog[[#This Row],[Respondent]:[Filename]] )- COUNTBLANK($C197:$I197))/COLUMNS(tbl_MetadataLog[[#This Row],[Respondent]:[Filename]])*100</f>
        <v>0</v>
      </c>
    </row>
    <row r="198" spans="1:15" x14ac:dyDescent="0.35">
      <c r="A198" s="35">
        <f>MAIN!A198</f>
        <v>193</v>
      </c>
      <c r="B198" s="125" t="str">
        <f>MAIN!B198</f>
        <v>XTBC</v>
      </c>
      <c r="C198" s="56"/>
      <c r="D198" s="56"/>
      <c r="E198" s="56"/>
      <c r="F198" s="66"/>
      <c r="G198" s="66"/>
      <c r="H198" s="66"/>
      <c r="I198" s="66"/>
      <c r="J198" s="172"/>
      <c r="K198" s="172"/>
      <c r="L198" s="168">
        <f>(COLUMNS(tbl_Metadata_Main[[#This Row],[Title ]:[Unit of Analysis ]] )- COUNTBLANK(tbl_Metadata_Main[[#This Row],[Title ]:[Unit of Analysis ]] ))/COLUMNS(tbl_Metadata_Main[[#This Row],[Title ]:[Unit of Analysis ]] )*100</f>
        <v>1.9607843137254901</v>
      </c>
      <c r="M198" s="168">
        <f>(COLUMNS(tbl_Geographic[#This Row] )- COUNTBLANK(tbl_Geographic[#This Row]))/COLUMNS(tbl_Geographic[#This Row])*100</f>
        <v>0</v>
      </c>
      <c r="N198" s="168">
        <f>(COLUMNS(tbl_statistical[#This Row] )- COUNTBLANK(tbl_statistical[#This Row]))/COLUMNS(tbl_statistical[#This Row])*100</f>
        <v>0</v>
      </c>
      <c r="O198" s="168">
        <f>(COLUMNS(tbl_MetadataLog[[#This Row],[Respondent]:[Filename]] )- COUNTBLANK($C198:$I198))/COLUMNS(tbl_MetadataLog[[#This Row],[Respondent]:[Filename]])*100</f>
        <v>0</v>
      </c>
    </row>
    <row r="199" spans="1:15" x14ac:dyDescent="0.35">
      <c r="A199" s="35">
        <f>MAIN!A199</f>
        <v>194</v>
      </c>
      <c r="B199" s="125" t="str">
        <f>MAIN!B199</f>
        <v>XTBC</v>
      </c>
      <c r="C199" s="56"/>
      <c r="D199" s="56"/>
      <c r="E199" s="56"/>
      <c r="F199" s="66"/>
      <c r="G199" s="66"/>
      <c r="H199" s="66"/>
      <c r="I199" s="66"/>
      <c r="J199" s="172"/>
      <c r="K199" s="172"/>
      <c r="L199" s="168">
        <f>(COLUMNS(tbl_Metadata_Main[[#This Row],[Title ]:[Unit of Analysis ]] )- COUNTBLANK(tbl_Metadata_Main[[#This Row],[Title ]:[Unit of Analysis ]] ))/COLUMNS(tbl_Metadata_Main[[#This Row],[Title ]:[Unit of Analysis ]] )*100</f>
        <v>1.9607843137254901</v>
      </c>
      <c r="M199" s="168">
        <f>(COLUMNS(tbl_Geographic[#This Row] )- COUNTBLANK(tbl_Geographic[#This Row]))/COLUMNS(tbl_Geographic[#This Row])*100</f>
        <v>0</v>
      </c>
      <c r="N199" s="168">
        <f>(COLUMNS(tbl_statistical[#This Row] )- COUNTBLANK(tbl_statistical[#This Row]))/COLUMNS(tbl_statistical[#This Row])*100</f>
        <v>0</v>
      </c>
      <c r="O199" s="168">
        <f>(COLUMNS(tbl_MetadataLog[[#This Row],[Respondent]:[Filename]] )- COUNTBLANK($C199:$I199))/COLUMNS(tbl_MetadataLog[[#This Row],[Respondent]:[Filename]])*100</f>
        <v>0</v>
      </c>
    </row>
    <row r="200" spans="1:15" x14ac:dyDescent="0.35">
      <c r="A200" s="35">
        <f>MAIN!A200</f>
        <v>195</v>
      </c>
      <c r="B200" s="125" t="str">
        <f>MAIN!B200</f>
        <v>XTBC</v>
      </c>
      <c r="C200" s="56"/>
      <c r="D200" s="56"/>
      <c r="E200" s="56"/>
      <c r="F200" s="66"/>
      <c r="G200" s="66"/>
      <c r="H200" s="66"/>
      <c r="I200" s="66"/>
      <c r="J200" s="172"/>
      <c r="K200" s="172"/>
      <c r="L200" s="168">
        <f>(COLUMNS(tbl_Metadata_Main[[#This Row],[Title ]:[Unit of Analysis ]] )- COUNTBLANK(tbl_Metadata_Main[[#This Row],[Title ]:[Unit of Analysis ]] ))/COLUMNS(tbl_Metadata_Main[[#This Row],[Title ]:[Unit of Analysis ]] )*100</f>
        <v>1.9607843137254901</v>
      </c>
      <c r="M200" s="168">
        <f>(COLUMNS(tbl_Geographic[#This Row] )- COUNTBLANK(tbl_Geographic[#This Row]))/COLUMNS(tbl_Geographic[#This Row])*100</f>
        <v>0</v>
      </c>
      <c r="N200" s="168">
        <f>(COLUMNS(tbl_statistical[#This Row] )- COUNTBLANK(tbl_statistical[#This Row]))/COLUMNS(tbl_statistical[#This Row])*100</f>
        <v>0</v>
      </c>
      <c r="O200" s="168">
        <f>(COLUMNS(tbl_MetadataLog[[#This Row],[Respondent]:[Filename]] )- COUNTBLANK($C200:$I200))/COLUMNS(tbl_MetadataLog[[#This Row],[Respondent]:[Filename]])*100</f>
        <v>0</v>
      </c>
    </row>
    <row r="201" spans="1:15" x14ac:dyDescent="0.35">
      <c r="A201" s="35">
        <f>MAIN!A201</f>
        <v>196</v>
      </c>
      <c r="B201" s="125" t="str">
        <f>MAIN!B201</f>
        <v>XTBC</v>
      </c>
      <c r="C201" s="56"/>
      <c r="D201" s="56"/>
      <c r="E201" s="56"/>
      <c r="F201" s="66"/>
      <c r="G201" s="66"/>
      <c r="H201" s="66"/>
      <c r="I201" s="66"/>
      <c r="J201" s="172"/>
      <c r="K201" s="172"/>
      <c r="L201" s="168">
        <f>(COLUMNS(tbl_Metadata_Main[[#This Row],[Title ]:[Unit of Analysis ]] )- COUNTBLANK(tbl_Metadata_Main[[#This Row],[Title ]:[Unit of Analysis ]] ))/COLUMNS(tbl_Metadata_Main[[#This Row],[Title ]:[Unit of Analysis ]] )*100</f>
        <v>1.9607843137254901</v>
      </c>
      <c r="M201" s="168">
        <f>(COLUMNS(tbl_Geographic[#This Row] )- COUNTBLANK(tbl_Geographic[#This Row]))/COLUMNS(tbl_Geographic[#This Row])*100</f>
        <v>0</v>
      </c>
      <c r="N201" s="168">
        <f>(COLUMNS(tbl_statistical[#This Row] )- COUNTBLANK(tbl_statistical[#This Row]))/COLUMNS(tbl_statistical[#This Row])*100</f>
        <v>0</v>
      </c>
      <c r="O201" s="168">
        <f>(COLUMNS(tbl_MetadataLog[[#This Row],[Respondent]:[Filename]] )- COUNTBLANK($C201:$I201))/COLUMNS(tbl_MetadataLog[[#This Row],[Respondent]:[Filename]])*100</f>
        <v>0</v>
      </c>
    </row>
    <row r="202" spans="1:15" x14ac:dyDescent="0.35">
      <c r="A202" s="35">
        <f>MAIN!A202</f>
        <v>197</v>
      </c>
      <c r="B202" s="125" t="str">
        <f>MAIN!B202</f>
        <v>XTBC</v>
      </c>
      <c r="C202" s="56"/>
      <c r="D202" s="56"/>
      <c r="E202" s="56"/>
      <c r="F202" s="66"/>
      <c r="G202" s="66"/>
      <c r="H202" s="66"/>
      <c r="I202" s="66"/>
      <c r="J202" s="172"/>
      <c r="K202" s="172"/>
      <c r="L202" s="168">
        <f>(COLUMNS(tbl_Metadata_Main[[#This Row],[Title ]:[Unit of Analysis ]] )- COUNTBLANK(tbl_Metadata_Main[[#This Row],[Title ]:[Unit of Analysis ]] ))/COLUMNS(tbl_Metadata_Main[[#This Row],[Title ]:[Unit of Analysis ]] )*100</f>
        <v>1.9607843137254901</v>
      </c>
      <c r="M202" s="168">
        <f>(COLUMNS(tbl_Geographic[#This Row] )- COUNTBLANK(tbl_Geographic[#This Row]))/COLUMNS(tbl_Geographic[#This Row])*100</f>
        <v>0</v>
      </c>
      <c r="N202" s="168">
        <f>(COLUMNS(tbl_statistical[#This Row] )- COUNTBLANK(tbl_statistical[#This Row]))/COLUMNS(tbl_statistical[#This Row])*100</f>
        <v>0</v>
      </c>
      <c r="O202" s="168">
        <f>(COLUMNS(tbl_MetadataLog[[#This Row],[Respondent]:[Filename]] )- COUNTBLANK($C202:$I202))/COLUMNS(tbl_MetadataLog[[#This Row],[Respondent]:[Filename]])*100</f>
        <v>0</v>
      </c>
    </row>
    <row r="203" spans="1:15" x14ac:dyDescent="0.35">
      <c r="A203" s="35">
        <f>MAIN!A203</f>
        <v>198</v>
      </c>
      <c r="B203" s="125" t="str">
        <f>MAIN!B203</f>
        <v>XTBC</v>
      </c>
      <c r="C203" s="56"/>
      <c r="D203" s="56"/>
      <c r="E203" s="56"/>
      <c r="F203" s="66"/>
      <c r="G203" s="66"/>
      <c r="H203" s="66"/>
      <c r="I203" s="66"/>
      <c r="J203" s="172"/>
      <c r="K203" s="172"/>
      <c r="L203" s="168">
        <f>(COLUMNS(tbl_Metadata_Main[[#This Row],[Title ]:[Unit of Analysis ]] )- COUNTBLANK(tbl_Metadata_Main[[#This Row],[Title ]:[Unit of Analysis ]] ))/COLUMNS(tbl_Metadata_Main[[#This Row],[Title ]:[Unit of Analysis ]] )*100</f>
        <v>1.9607843137254901</v>
      </c>
      <c r="M203" s="168">
        <f>(COLUMNS(tbl_Geographic[#This Row] )- COUNTBLANK(tbl_Geographic[#This Row]))/COLUMNS(tbl_Geographic[#This Row])*100</f>
        <v>0</v>
      </c>
      <c r="N203" s="168">
        <f>(COLUMNS(tbl_statistical[#This Row] )- COUNTBLANK(tbl_statistical[#This Row]))/COLUMNS(tbl_statistical[#This Row])*100</f>
        <v>0</v>
      </c>
      <c r="O203" s="168">
        <f>(COLUMNS(tbl_MetadataLog[[#This Row],[Respondent]:[Filename]] )- COUNTBLANK($C203:$I203))/COLUMNS(tbl_MetadataLog[[#This Row],[Respondent]:[Filename]])*100</f>
        <v>0</v>
      </c>
    </row>
    <row r="204" spans="1:15" x14ac:dyDescent="0.35">
      <c r="A204" s="35">
        <f>MAIN!A204</f>
        <v>199</v>
      </c>
      <c r="B204" s="125" t="str">
        <f>MAIN!B204</f>
        <v>XTBC</v>
      </c>
      <c r="C204" s="56"/>
      <c r="D204" s="56"/>
      <c r="E204" s="56"/>
      <c r="F204" s="66"/>
      <c r="G204" s="66"/>
      <c r="H204" s="66"/>
      <c r="I204" s="66"/>
      <c r="J204" s="172"/>
      <c r="K204" s="172"/>
      <c r="L204" s="168">
        <f>(COLUMNS(tbl_Metadata_Main[[#This Row],[Title ]:[Unit of Analysis ]] )- COUNTBLANK(tbl_Metadata_Main[[#This Row],[Title ]:[Unit of Analysis ]] ))/COLUMNS(tbl_Metadata_Main[[#This Row],[Title ]:[Unit of Analysis ]] )*100</f>
        <v>1.9607843137254901</v>
      </c>
      <c r="M204" s="168">
        <f>(COLUMNS(tbl_Geographic[#This Row] )- COUNTBLANK(tbl_Geographic[#This Row]))/COLUMNS(tbl_Geographic[#This Row])*100</f>
        <v>0</v>
      </c>
      <c r="N204" s="168">
        <f>(COLUMNS(tbl_statistical[#This Row] )- COUNTBLANK(tbl_statistical[#This Row]))/COLUMNS(tbl_statistical[#This Row])*100</f>
        <v>0</v>
      </c>
      <c r="O204" s="168">
        <f>(COLUMNS(tbl_MetadataLog[[#This Row],[Respondent]:[Filename]] )- COUNTBLANK($C204:$I204))/COLUMNS(tbl_MetadataLog[[#This Row],[Respondent]:[Filename]])*100</f>
        <v>0</v>
      </c>
    </row>
    <row r="205" spans="1:15" x14ac:dyDescent="0.35">
      <c r="A205" s="35">
        <f>MAIN!A205</f>
        <v>200</v>
      </c>
      <c r="B205" s="125" t="str">
        <f>MAIN!B205</f>
        <v>XTBC</v>
      </c>
      <c r="C205" s="56"/>
      <c r="D205" s="56"/>
      <c r="E205" s="56"/>
      <c r="F205" s="66"/>
      <c r="G205" s="66"/>
      <c r="H205" s="66"/>
      <c r="I205" s="66"/>
      <c r="J205" s="172"/>
      <c r="K205" s="172"/>
      <c r="L205" s="168">
        <f>(COLUMNS(tbl_Metadata_Main[[#This Row],[Title ]:[Unit of Analysis ]] )- COUNTBLANK(tbl_Metadata_Main[[#This Row],[Title ]:[Unit of Analysis ]] ))/COLUMNS(tbl_Metadata_Main[[#This Row],[Title ]:[Unit of Analysis ]] )*100</f>
        <v>1.9607843137254901</v>
      </c>
      <c r="M205" s="168">
        <f>(COLUMNS(tbl_Geographic[#This Row] )- COUNTBLANK(tbl_Geographic[#This Row]))/COLUMNS(tbl_Geographic[#This Row])*100</f>
        <v>0</v>
      </c>
      <c r="N205" s="168">
        <f>(COLUMNS(tbl_statistical[#This Row] )- COUNTBLANK(tbl_statistical[#This Row]))/COLUMNS(tbl_statistical[#This Row])*100</f>
        <v>0</v>
      </c>
      <c r="O205" s="168">
        <f>(COLUMNS(tbl_MetadataLog[[#This Row],[Respondent]:[Filename]] )- COUNTBLANK($C205:$I205))/COLUMNS(tbl_MetadataLog[[#This Row],[Respondent]:[Filename]])*100</f>
        <v>0</v>
      </c>
    </row>
    <row r="206" spans="1:15" x14ac:dyDescent="0.35">
      <c r="A206" s="35">
        <f>MAIN!A206</f>
        <v>201</v>
      </c>
      <c r="B206" s="125" t="str">
        <f>MAIN!B206</f>
        <v>XTBC</v>
      </c>
      <c r="C206" s="56"/>
      <c r="D206" s="56"/>
      <c r="E206" s="56"/>
      <c r="F206" s="66"/>
      <c r="G206" s="66"/>
      <c r="H206" s="66"/>
      <c r="I206" s="66"/>
      <c r="J206" s="172"/>
      <c r="K206" s="172"/>
      <c r="L206" s="168">
        <f>(COLUMNS(tbl_Metadata_Main[[#This Row],[Title ]:[Unit of Analysis ]] )- COUNTBLANK(tbl_Metadata_Main[[#This Row],[Title ]:[Unit of Analysis ]] ))/COLUMNS(tbl_Metadata_Main[[#This Row],[Title ]:[Unit of Analysis ]] )*100</f>
        <v>1.9607843137254901</v>
      </c>
      <c r="M206" s="168">
        <f>(COLUMNS(tbl_Geographic[#This Row] )- COUNTBLANK(tbl_Geographic[#This Row]))/COLUMNS(tbl_Geographic[#This Row])*100</f>
        <v>0</v>
      </c>
      <c r="N206" s="168">
        <f>(COLUMNS(tbl_statistical[#This Row] )- COUNTBLANK(tbl_statistical[#This Row]))/COLUMNS(tbl_statistical[#This Row])*100</f>
        <v>0</v>
      </c>
      <c r="O206" s="168">
        <f>(COLUMNS(tbl_MetadataLog[[#This Row],[Respondent]:[Filename]] )- COUNTBLANK($C206:$I206))/COLUMNS(tbl_MetadataLog[[#This Row],[Respondent]:[Filename]])*100</f>
        <v>0</v>
      </c>
    </row>
    <row r="207" spans="1:15" x14ac:dyDescent="0.35">
      <c r="A207" s="35">
        <f>MAIN!A207</f>
        <v>202</v>
      </c>
      <c r="B207" s="125" t="str">
        <f>MAIN!B207</f>
        <v>XTBC</v>
      </c>
      <c r="C207" s="56"/>
      <c r="D207" s="56"/>
      <c r="E207" s="56"/>
      <c r="F207" s="66"/>
      <c r="G207" s="66"/>
      <c r="H207" s="66"/>
      <c r="I207" s="66"/>
      <c r="J207" s="172"/>
      <c r="K207" s="172"/>
      <c r="L207" s="168">
        <f>(COLUMNS(tbl_Metadata_Main[[#This Row],[Title ]:[Unit of Analysis ]] )- COUNTBLANK(tbl_Metadata_Main[[#This Row],[Title ]:[Unit of Analysis ]] ))/COLUMNS(tbl_Metadata_Main[[#This Row],[Title ]:[Unit of Analysis ]] )*100</f>
        <v>1.9607843137254901</v>
      </c>
      <c r="M207" s="168">
        <f>(COLUMNS(tbl_Geographic[#This Row] )- COUNTBLANK(tbl_Geographic[#This Row]))/COLUMNS(tbl_Geographic[#This Row])*100</f>
        <v>0</v>
      </c>
      <c r="N207" s="168">
        <f>(COLUMNS(tbl_statistical[#This Row] )- COUNTBLANK(tbl_statistical[#This Row]))/COLUMNS(tbl_statistical[#This Row])*100</f>
        <v>0</v>
      </c>
      <c r="O207" s="168">
        <f>(COLUMNS(tbl_MetadataLog[[#This Row],[Respondent]:[Filename]] )- COUNTBLANK($C207:$I207))/COLUMNS(tbl_MetadataLog[[#This Row],[Respondent]:[Filename]])*100</f>
        <v>0</v>
      </c>
    </row>
    <row r="208" spans="1:15" x14ac:dyDescent="0.35">
      <c r="A208" s="35">
        <f>MAIN!A208</f>
        <v>203</v>
      </c>
      <c r="B208" s="125" t="str">
        <f>MAIN!B208</f>
        <v>XTBC</v>
      </c>
      <c r="C208" s="56"/>
      <c r="D208" s="56"/>
      <c r="E208" s="56"/>
      <c r="F208" s="66"/>
      <c r="G208" s="66"/>
      <c r="H208" s="66"/>
      <c r="I208" s="66"/>
      <c r="J208" s="172"/>
      <c r="K208" s="172"/>
      <c r="L208" s="168">
        <f>(COLUMNS(tbl_Metadata_Main[[#This Row],[Title ]:[Unit of Analysis ]] )- COUNTBLANK(tbl_Metadata_Main[[#This Row],[Title ]:[Unit of Analysis ]] ))/COLUMNS(tbl_Metadata_Main[[#This Row],[Title ]:[Unit of Analysis ]] )*100</f>
        <v>1.9607843137254901</v>
      </c>
      <c r="M208" s="168">
        <f>(COLUMNS(tbl_Geographic[#This Row] )- COUNTBLANK(tbl_Geographic[#This Row]))/COLUMNS(tbl_Geographic[#This Row])*100</f>
        <v>0</v>
      </c>
      <c r="N208" s="168">
        <f>(COLUMNS(tbl_statistical[#This Row] )- COUNTBLANK(tbl_statistical[#This Row]))/COLUMNS(tbl_statistical[#This Row])*100</f>
        <v>0</v>
      </c>
      <c r="O208" s="168">
        <f>(COLUMNS(tbl_MetadataLog[[#This Row],[Respondent]:[Filename]] )- COUNTBLANK($C208:$I208))/COLUMNS(tbl_MetadataLog[[#This Row],[Respondent]:[Filename]])*100</f>
        <v>0</v>
      </c>
    </row>
    <row r="209" spans="1:15" x14ac:dyDescent="0.35">
      <c r="A209" s="35">
        <f>MAIN!A209</f>
        <v>204</v>
      </c>
      <c r="B209" s="125" t="str">
        <f>MAIN!B209</f>
        <v>XTBC</v>
      </c>
      <c r="C209" s="56"/>
      <c r="D209" s="56"/>
      <c r="E209" s="56"/>
      <c r="F209" s="66"/>
      <c r="G209" s="66"/>
      <c r="H209" s="66"/>
      <c r="I209" s="66"/>
      <c r="J209" s="172"/>
      <c r="K209" s="172"/>
      <c r="L209" s="168">
        <f>(COLUMNS(tbl_Metadata_Main[[#This Row],[Title ]:[Unit of Analysis ]] )- COUNTBLANK(tbl_Metadata_Main[[#This Row],[Title ]:[Unit of Analysis ]] ))/COLUMNS(tbl_Metadata_Main[[#This Row],[Title ]:[Unit of Analysis ]] )*100</f>
        <v>1.9607843137254901</v>
      </c>
      <c r="M209" s="168">
        <f>(COLUMNS(tbl_Geographic[#This Row] )- COUNTBLANK(tbl_Geographic[#This Row]))/COLUMNS(tbl_Geographic[#This Row])*100</f>
        <v>0</v>
      </c>
      <c r="N209" s="168">
        <f>(COLUMNS(tbl_statistical[#This Row] )- COUNTBLANK(tbl_statistical[#This Row]))/COLUMNS(tbl_statistical[#This Row])*100</f>
        <v>0</v>
      </c>
      <c r="O209" s="168">
        <f>(COLUMNS(tbl_MetadataLog[[#This Row],[Respondent]:[Filename]] )- COUNTBLANK($C209:$I209))/COLUMNS(tbl_MetadataLog[[#This Row],[Respondent]:[Filename]])*100</f>
        <v>0</v>
      </c>
    </row>
    <row r="210" spans="1:15" x14ac:dyDescent="0.35">
      <c r="A210" s="35">
        <f>MAIN!A210</f>
        <v>205</v>
      </c>
      <c r="B210" s="125" t="str">
        <f>MAIN!B210</f>
        <v>XTBC</v>
      </c>
      <c r="C210" s="56"/>
      <c r="D210" s="56"/>
      <c r="E210" s="56"/>
      <c r="F210" s="66"/>
      <c r="G210" s="66"/>
      <c r="H210" s="66"/>
      <c r="I210" s="66"/>
      <c r="J210" s="172"/>
      <c r="K210" s="172"/>
      <c r="L210" s="168">
        <f>(COLUMNS(tbl_Metadata_Main[[#This Row],[Title ]:[Unit of Analysis ]] )- COUNTBLANK(tbl_Metadata_Main[[#This Row],[Title ]:[Unit of Analysis ]] ))/COLUMNS(tbl_Metadata_Main[[#This Row],[Title ]:[Unit of Analysis ]] )*100</f>
        <v>1.9607843137254901</v>
      </c>
      <c r="M210" s="168">
        <f>(COLUMNS(tbl_Geographic[#This Row] )- COUNTBLANK(tbl_Geographic[#This Row]))/COLUMNS(tbl_Geographic[#This Row])*100</f>
        <v>0</v>
      </c>
      <c r="N210" s="168">
        <f>(COLUMNS(tbl_statistical[#This Row] )- COUNTBLANK(tbl_statistical[#This Row]))/COLUMNS(tbl_statistical[#This Row])*100</f>
        <v>0</v>
      </c>
      <c r="O210" s="168">
        <f>(COLUMNS(tbl_MetadataLog[[#This Row],[Respondent]:[Filename]] )- COUNTBLANK($C210:$I210))/COLUMNS(tbl_MetadataLog[[#This Row],[Respondent]:[Filename]])*100</f>
        <v>0</v>
      </c>
    </row>
    <row r="211" spans="1:15" x14ac:dyDescent="0.35">
      <c r="A211" s="35">
        <f>MAIN!A211</f>
        <v>206</v>
      </c>
      <c r="B211" s="125" t="str">
        <f>MAIN!B211</f>
        <v>XTBC</v>
      </c>
      <c r="C211" s="56"/>
      <c r="D211" s="56"/>
      <c r="E211" s="56"/>
      <c r="F211" s="66"/>
      <c r="G211" s="66"/>
      <c r="H211" s="66"/>
      <c r="I211" s="66"/>
      <c r="J211" s="172"/>
      <c r="K211" s="172"/>
      <c r="L211" s="168">
        <f>(COLUMNS(tbl_Metadata_Main[[#This Row],[Title ]:[Unit of Analysis ]] )- COUNTBLANK(tbl_Metadata_Main[[#This Row],[Title ]:[Unit of Analysis ]] ))/COLUMNS(tbl_Metadata_Main[[#This Row],[Title ]:[Unit of Analysis ]] )*100</f>
        <v>1.9607843137254901</v>
      </c>
      <c r="M211" s="168">
        <f>(COLUMNS(tbl_Geographic[#This Row] )- COUNTBLANK(tbl_Geographic[#This Row]))/COLUMNS(tbl_Geographic[#This Row])*100</f>
        <v>0</v>
      </c>
      <c r="N211" s="168">
        <f>(COLUMNS(tbl_statistical[#This Row] )- COUNTBLANK(tbl_statistical[#This Row]))/COLUMNS(tbl_statistical[#This Row])*100</f>
        <v>0</v>
      </c>
      <c r="O211" s="168">
        <f>(COLUMNS(tbl_MetadataLog[[#This Row],[Respondent]:[Filename]] )- COUNTBLANK($C211:$I211))/COLUMNS(tbl_MetadataLog[[#This Row],[Respondent]:[Filename]])*100</f>
        <v>0</v>
      </c>
    </row>
    <row r="212" spans="1:15" x14ac:dyDescent="0.35">
      <c r="A212" s="35">
        <f>MAIN!A212</f>
        <v>207</v>
      </c>
      <c r="B212" s="125" t="str">
        <f>MAIN!B212</f>
        <v>XTBC</v>
      </c>
      <c r="C212" s="56"/>
      <c r="D212" s="56"/>
      <c r="E212" s="56"/>
      <c r="F212" s="66"/>
      <c r="G212" s="66"/>
      <c r="H212" s="66"/>
      <c r="I212" s="66"/>
      <c r="J212" s="172"/>
      <c r="K212" s="172"/>
      <c r="L212" s="168">
        <f>(COLUMNS(tbl_Metadata_Main[[#This Row],[Title ]:[Unit of Analysis ]] )- COUNTBLANK(tbl_Metadata_Main[[#This Row],[Title ]:[Unit of Analysis ]] ))/COLUMNS(tbl_Metadata_Main[[#This Row],[Title ]:[Unit of Analysis ]] )*100</f>
        <v>1.9607843137254901</v>
      </c>
      <c r="M212" s="168">
        <f>(COLUMNS(tbl_Geographic[#This Row] )- COUNTBLANK(tbl_Geographic[#This Row]))/COLUMNS(tbl_Geographic[#This Row])*100</f>
        <v>0</v>
      </c>
      <c r="N212" s="168">
        <f>(COLUMNS(tbl_statistical[#This Row] )- COUNTBLANK(tbl_statistical[#This Row]))/COLUMNS(tbl_statistical[#This Row])*100</f>
        <v>0</v>
      </c>
      <c r="O212" s="168">
        <f>(COLUMNS(tbl_MetadataLog[[#This Row],[Respondent]:[Filename]] )- COUNTBLANK($C212:$I212))/COLUMNS(tbl_MetadataLog[[#This Row],[Respondent]:[Filename]])*100</f>
        <v>0</v>
      </c>
    </row>
    <row r="213" spans="1:15" x14ac:dyDescent="0.35">
      <c r="A213" s="35">
        <f>MAIN!A213</f>
        <v>208</v>
      </c>
      <c r="B213" s="125" t="str">
        <f>MAIN!B213</f>
        <v>XTBC</v>
      </c>
      <c r="C213" s="56"/>
      <c r="D213" s="56"/>
      <c r="E213" s="56"/>
      <c r="F213" s="66"/>
      <c r="G213" s="66"/>
      <c r="H213" s="66"/>
      <c r="I213" s="66"/>
      <c r="J213" s="172"/>
      <c r="K213" s="172"/>
      <c r="L213" s="168">
        <f>(COLUMNS(tbl_Metadata_Main[[#This Row],[Title ]:[Unit of Analysis ]] )- COUNTBLANK(tbl_Metadata_Main[[#This Row],[Title ]:[Unit of Analysis ]] ))/COLUMNS(tbl_Metadata_Main[[#This Row],[Title ]:[Unit of Analysis ]] )*100</f>
        <v>1.9607843137254901</v>
      </c>
      <c r="M213" s="168">
        <f>(COLUMNS(tbl_Geographic[#This Row] )- COUNTBLANK(tbl_Geographic[#This Row]))/COLUMNS(tbl_Geographic[#This Row])*100</f>
        <v>0</v>
      </c>
      <c r="N213" s="168">
        <f>(COLUMNS(tbl_statistical[#This Row] )- COUNTBLANK(tbl_statistical[#This Row]))/COLUMNS(tbl_statistical[#This Row])*100</f>
        <v>0</v>
      </c>
      <c r="O213" s="168">
        <f>(COLUMNS(tbl_MetadataLog[[#This Row],[Respondent]:[Filename]] )- COUNTBLANK($C213:$I213))/COLUMNS(tbl_MetadataLog[[#This Row],[Respondent]:[Filename]])*100</f>
        <v>0</v>
      </c>
    </row>
    <row r="214" spans="1:15" x14ac:dyDescent="0.35">
      <c r="A214" s="35">
        <f>MAIN!A214</f>
        <v>209</v>
      </c>
      <c r="B214" s="125" t="str">
        <f>MAIN!B214</f>
        <v>XTBC</v>
      </c>
      <c r="C214" s="56"/>
      <c r="D214" s="56"/>
      <c r="E214" s="56"/>
      <c r="F214" s="66"/>
      <c r="G214" s="66"/>
      <c r="H214" s="66"/>
      <c r="I214" s="66"/>
      <c r="J214" s="172"/>
      <c r="K214" s="172"/>
      <c r="L214" s="168">
        <f>(COLUMNS(tbl_Metadata_Main[[#This Row],[Title ]:[Unit of Analysis ]] )- COUNTBLANK(tbl_Metadata_Main[[#This Row],[Title ]:[Unit of Analysis ]] ))/COLUMNS(tbl_Metadata_Main[[#This Row],[Title ]:[Unit of Analysis ]] )*100</f>
        <v>1.9607843137254901</v>
      </c>
      <c r="M214" s="168">
        <f>(COLUMNS(tbl_Geographic[#This Row] )- COUNTBLANK(tbl_Geographic[#This Row]))/COLUMNS(tbl_Geographic[#This Row])*100</f>
        <v>0</v>
      </c>
      <c r="N214" s="168">
        <f>(COLUMNS(tbl_statistical[#This Row] )- COUNTBLANK(tbl_statistical[#This Row]))/COLUMNS(tbl_statistical[#This Row])*100</f>
        <v>0</v>
      </c>
      <c r="O214" s="168">
        <f>(COLUMNS(tbl_MetadataLog[[#This Row],[Respondent]:[Filename]] )- COUNTBLANK($C214:$I214))/COLUMNS(tbl_MetadataLog[[#This Row],[Respondent]:[Filename]])*100</f>
        <v>0</v>
      </c>
    </row>
    <row r="215" spans="1:15" x14ac:dyDescent="0.35">
      <c r="A215" s="35">
        <f>MAIN!A215</f>
        <v>210</v>
      </c>
      <c r="B215" s="125" t="str">
        <f>MAIN!B215</f>
        <v>XTBC</v>
      </c>
      <c r="C215" s="56"/>
      <c r="D215" s="56"/>
      <c r="E215" s="56"/>
      <c r="F215" s="66"/>
      <c r="G215" s="66"/>
      <c r="H215" s="66"/>
      <c r="I215" s="66"/>
      <c r="J215" s="172"/>
      <c r="K215" s="172"/>
      <c r="L215" s="168">
        <f>(COLUMNS(tbl_Metadata_Main[[#This Row],[Title ]:[Unit of Analysis ]] )- COUNTBLANK(tbl_Metadata_Main[[#This Row],[Title ]:[Unit of Analysis ]] ))/COLUMNS(tbl_Metadata_Main[[#This Row],[Title ]:[Unit of Analysis ]] )*100</f>
        <v>1.9607843137254901</v>
      </c>
      <c r="M215" s="168">
        <f>(COLUMNS(tbl_Geographic[#This Row] )- COUNTBLANK(tbl_Geographic[#This Row]))/COLUMNS(tbl_Geographic[#This Row])*100</f>
        <v>0</v>
      </c>
      <c r="N215" s="168">
        <f>(COLUMNS(tbl_statistical[#This Row] )- COUNTBLANK(tbl_statistical[#This Row]))/COLUMNS(tbl_statistical[#This Row])*100</f>
        <v>0</v>
      </c>
      <c r="O215" s="168">
        <f>(COLUMNS(tbl_MetadataLog[[#This Row],[Respondent]:[Filename]] )- COUNTBLANK($C215:$I215))/COLUMNS(tbl_MetadataLog[[#This Row],[Respondent]:[Filename]])*100</f>
        <v>0</v>
      </c>
    </row>
    <row r="216" spans="1:15" x14ac:dyDescent="0.35">
      <c r="A216" s="35">
        <f>MAIN!A216</f>
        <v>211</v>
      </c>
      <c r="B216" s="125" t="str">
        <f>MAIN!B216</f>
        <v>XTBC</v>
      </c>
      <c r="C216" s="56"/>
      <c r="D216" s="56"/>
      <c r="E216" s="56"/>
      <c r="F216" s="66"/>
      <c r="G216" s="66"/>
      <c r="H216" s="66"/>
      <c r="I216" s="66"/>
      <c r="J216" s="172"/>
      <c r="K216" s="172"/>
      <c r="L216" s="168">
        <f>(COLUMNS(tbl_Metadata_Main[[#This Row],[Title ]:[Unit of Analysis ]] )- COUNTBLANK(tbl_Metadata_Main[[#This Row],[Title ]:[Unit of Analysis ]] ))/COLUMNS(tbl_Metadata_Main[[#This Row],[Title ]:[Unit of Analysis ]] )*100</f>
        <v>1.9607843137254901</v>
      </c>
      <c r="M216" s="168">
        <f>(COLUMNS(tbl_Geographic[#This Row] )- COUNTBLANK(tbl_Geographic[#This Row]))/COLUMNS(tbl_Geographic[#This Row])*100</f>
        <v>0</v>
      </c>
      <c r="N216" s="168">
        <f>(COLUMNS(tbl_statistical[#This Row] )- COUNTBLANK(tbl_statistical[#This Row]))/COLUMNS(tbl_statistical[#This Row])*100</f>
        <v>0</v>
      </c>
      <c r="O216" s="168">
        <f>(COLUMNS(tbl_MetadataLog[[#This Row],[Respondent]:[Filename]] )- COUNTBLANK($C216:$I216))/COLUMNS(tbl_MetadataLog[[#This Row],[Respondent]:[Filename]])*100</f>
        <v>0</v>
      </c>
    </row>
    <row r="217" spans="1:15" x14ac:dyDescent="0.35">
      <c r="A217" s="35">
        <f>MAIN!A217</f>
        <v>212</v>
      </c>
      <c r="B217" s="125" t="str">
        <f>MAIN!B217</f>
        <v>XTBC</v>
      </c>
      <c r="C217" s="56"/>
      <c r="D217" s="56"/>
      <c r="E217" s="56"/>
      <c r="F217" s="66"/>
      <c r="G217" s="66"/>
      <c r="H217" s="66"/>
      <c r="I217" s="66"/>
      <c r="J217" s="172"/>
      <c r="K217" s="172"/>
      <c r="L217" s="168">
        <f>(COLUMNS(tbl_Metadata_Main[[#This Row],[Title ]:[Unit of Analysis ]] )- COUNTBLANK(tbl_Metadata_Main[[#This Row],[Title ]:[Unit of Analysis ]] ))/COLUMNS(tbl_Metadata_Main[[#This Row],[Title ]:[Unit of Analysis ]] )*100</f>
        <v>1.9607843137254901</v>
      </c>
      <c r="M217" s="168">
        <f>(COLUMNS(tbl_Geographic[#This Row] )- COUNTBLANK(tbl_Geographic[#This Row]))/COLUMNS(tbl_Geographic[#This Row])*100</f>
        <v>0</v>
      </c>
      <c r="N217" s="168">
        <f>(COLUMNS(tbl_statistical[#This Row] )- COUNTBLANK(tbl_statistical[#This Row]))/COLUMNS(tbl_statistical[#This Row])*100</f>
        <v>0</v>
      </c>
      <c r="O217" s="168">
        <f>(COLUMNS(tbl_MetadataLog[[#This Row],[Respondent]:[Filename]] )- COUNTBLANK($C217:$I217))/COLUMNS(tbl_MetadataLog[[#This Row],[Respondent]:[Filename]])*100</f>
        <v>0</v>
      </c>
    </row>
    <row r="218" spans="1:15" x14ac:dyDescent="0.35">
      <c r="A218" s="35">
        <f>MAIN!A218</f>
        <v>213</v>
      </c>
      <c r="B218" s="125" t="str">
        <f>MAIN!B218</f>
        <v>XTBC</v>
      </c>
      <c r="C218" s="56"/>
      <c r="D218" s="56"/>
      <c r="E218" s="56"/>
      <c r="F218" s="66"/>
      <c r="G218" s="66"/>
      <c r="H218" s="66"/>
      <c r="I218" s="66"/>
      <c r="J218" s="172"/>
      <c r="K218" s="172"/>
      <c r="L218" s="168">
        <f>(COLUMNS(tbl_Metadata_Main[[#This Row],[Title ]:[Unit of Analysis ]] )- COUNTBLANK(tbl_Metadata_Main[[#This Row],[Title ]:[Unit of Analysis ]] ))/COLUMNS(tbl_Metadata_Main[[#This Row],[Title ]:[Unit of Analysis ]] )*100</f>
        <v>1.9607843137254901</v>
      </c>
      <c r="M218" s="168">
        <f>(COLUMNS(tbl_Geographic[#This Row] )- COUNTBLANK(tbl_Geographic[#This Row]))/COLUMNS(tbl_Geographic[#This Row])*100</f>
        <v>0</v>
      </c>
      <c r="N218" s="168">
        <f>(COLUMNS(tbl_statistical[#This Row] )- COUNTBLANK(tbl_statistical[#This Row]))/COLUMNS(tbl_statistical[#This Row])*100</f>
        <v>0</v>
      </c>
      <c r="O218" s="168">
        <f>(COLUMNS(tbl_MetadataLog[[#This Row],[Respondent]:[Filename]] )- COUNTBLANK($C218:$I218))/COLUMNS(tbl_MetadataLog[[#This Row],[Respondent]:[Filename]])*100</f>
        <v>0</v>
      </c>
    </row>
    <row r="219" spans="1:15" x14ac:dyDescent="0.35">
      <c r="A219" s="35">
        <f>MAIN!A219</f>
        <v>214</v>
      </c>
      <c r="B219" s="125" t="str">
        <f>MAIN!B219</f>
        <v>XTBC</v>
      </c>
      <c r="C219" s="56"/>
      <c r="D219" s="56"/>
      <c r="E219" s="56"/>
      <c r="F219" s="66"/>
      <c r="G219" s="66"/>
      <c r="H219" s="66"/>
      <c r="I219" s="66"/>
      <c r="J219" s="172"/>
      <c r="K219" s="172"/>
      <c r="L219" s="168">
        <f>(COLUMNS(tbl_Metadata_Main[[#This Row],[Title ]:[Unit of Analysis ]] )- COUNTBLANK(tbl_Metadata_Main[[#This Row],[Title ]:[Unit of Analysis ]] ))/COLUMNS(tbl_Metadata_Main[[#This Row],[Title ]:[Unit of Analysis ]] )*100</f>
        <v>1.9607843137254901</v>
      </c>
      <c r="M219" s="168">
        <f>(COLUMNS(tbl_Geographic[#This Row] )- COUNTBLANK(tbl_Geographic[#This Row]))/COLUMNS(tbl_Geographic[#This Row])*100</f>
        <v>0</v>
      </c>
      <c r="N219" s="168">
        <f>(COLUMNS(tbl_statistical[#This Row] )- COUNTBLANK(tbl_statistical[#This Row]))/COLUMNS(tbl_statistical[#This Row])*100</f>
        <v>0</v>
      </c>
      <c r="O219" s="168">
        <f>(COLUMNS(tbl_MetadataLog[[#This Row],[Respondent]:[Filename]] )- COUNTBLANK($C219:$I219))/COLUMNS(tbl_MetadataLog[[#This Row],[Respondent]:[Filename]])*100</f>
        <v>0</v>
      </c>
    </row>
    <row r="220" spans="1:15" x14ac:dyDescent="0.35">
      <c r="A220" s="35">
        <f>MAIN!A220</f>
        <v>215</v>
      </c>
      <c r="B220" s="125" t="str">
        <f>MAIN!B220</f>
        <v>XTBC</v>
      </c>
      <c r="C220" s="56"/>
      <c r="D220" s="56"/>
      <c r="E220" s="56"/>
      <c r="F220" s="66"/>
      <c r="G220" s="66"/>
      <c r="H220" s="66"/>
      <c r="I220" s="66"/>
      <c r="J220" s="172"/>
      <c r="K220" s="172"/>
      <c r="L220" s="168">
        <f>(COLUMNS(tbl_Metadata_Main[[#This Row],[Title ]:[Unit of Analysis ]] )- COUNTBLANK(tbl_Metadata_Main[[#This Row],[Title ]:[Unit of Analysis ]] ))/COLUMNS(tbl_Metadata_Main[[#This Row],[Title ]:[Unit of Analysis ]] )*100</f>
        <v>1.9607843137254901</v>
      </c>
      <c r="M220" s="168">
        <f>(COLUMNS(tbl_Geographic[#This Row] )- COUNTBLANK(tbl_Geographic[#This Row]))/COLUMNS(tbl_Geographic[#This Row])*100</f>
        <v>0</v>
      </c>
      <c r="N220" s="168">
        <f>(COLUMNS(tbl_statistical[#This Row] )- COUNTBLANK(tbl_statistical[#This Row]))/COLUMNS(tbl_statistical[#This Row])*100</f>
        <v>0</v>
      </c>
      <c r="O220" s="168">
        <f>(COLUMNS(tbl_MetadataLog[[#This Row],[Respondent]:[Filename]] )- COUNTBLANK($C220:$I220))/COLUMNS(tbl_MetadataLog[[#This Row],[Respondent]:[Filename]])*100</f>
        <v>0</v>
      </c>
    </row>
    <row r="221" spans="1:15" x14ac:dyDescent="0.35">
      <c r="A221" s="35">
        <f>MAIN!A221</f>
        <v>216</v>
      </c>
      <c r="B221" s="125" t="str">
        <f>MAIN!B221</f>
        <v>XTBC</v>
      </c>
      <c r="C221" s="56"/>
      <c r="D221" s="56"/>
      <c r="E221" s="56"/>
      <c r="F221" s="66"/>
      <c r="G221" s="66"/>
      <c r="H221" s="66"/>
      <c r="I221" s="66"/>
      <c r="J221" s="172"/>
      <c r="K221" s="172"/>
      <c r="L221" s="168">
        <f>(COLUMNS(tbl_Metadata_Main[[#This Row],[Title ]:[Unit of Analysis ]] )- COUNTBLANK(tbl_Metadata_Main[[#This Row],[Title ]:[Unit of Analysis ]] ))/COLUMNS(tbl_Metadata_Main[[#This Row],[Title ]:[Unit of Analysis ]] )*100</f>
        <v>1.9607843137254901</v>
      </c>
      <c r="M221" s="168">
        <f>(COLUMNS(tbl_Geographic[#This Row] )- COUNTBLANK(tbl_Geographic[#This Row]))/COLUMNS(tbl_Geographic[#This Row])*100</f>
        <v>0</v>
      </c>
      <c r="N221" s="168">
        <f>(COLUMNS(tbl_statistical[#This Row] )- COUNTBLANK(tbl_statistical[#This Row]))/COLUMNS(tbl_statistical[#This Row])*100</f>
        <v>0</v>
      </c>
      <c r="O221" s="168">
        <f>(COLUMNS(tbl_MetadataLog[[#This Row],[Respondent]:[Filename]] )- COUNTBLANK($C221:$I221))/COLUMNS(tbl_MetadataLog[[#This Row],[Respondent]:[Filename]])*100</f>
        <v>0</v>
      </c>
    </row>
    <row r="222" spans="1:15" x14ac:dyDescent="0.35">
      <c r="A222" s="35">
        <f>MAIN!A222</f>
        <v>217</v>
      </c>
      <c r="B222" s="125" t="str">
        <f>MAIN!B222</f>
        <v>XTBC</v>
      </c>
      <c r="C222" s="56"/>
      <c r="D222" s="56"/>
      <c r="E222" s="56"/>
      <c r="F222" s="66"/>
      <c r="G222" s="66"/>
      <c r="H222" s="66"/>
      <c r="I222" s="66"/>
      <c r="J222" s="172"/>
      <c r="K222" s="172"/>
      <c r="L222" s="168">
        <f>(COLUMNS(tbl_Metadata_Main[[#This Row],[Title ]:[Unit of Analysis ]] )- COUNTBLANK(tbl_Metadata_Main[[#This Row],[Title ]:[Unit of Analysis ]] ))/COLUMNS(tbl_Metadata_Main[[#This Row],[Title ]:[Unit of Analysis ]] )*100</f>
        <v>1.9607843137254901</v>
      </c>
      <c r="M222" s="168">
        <f>(COLUMNS(tbl_Geographic[#This Row] )- COUNTBLANK(tbl_Geographic[#This Row]))/COLUMNS(tbl_Geographic[#This Row])*100</f>
        <v>0</v>
      </c>
      <c r="N222" s="168">
        <f>(COLUMNS(tbl_statistical[#This Row] )- COUNTBLANK(tbl_statistical[#This Row]))/COLUMNS(tbl_statistical[#This Row])*100</f>
        <v>0</v>
      </c>
      <c r="O222" s="168">
        <f>(COLUMNS(tbl_MetadataLog[[#This Row],[Respondent]:[Filename]] )- COUNTBLANK($C222:$I222))/COLUMNS(tbl_MetadataLog[[#This Row],[Respondent]:[Filename]])*100</f>
        <v>0</v>
      </c>
    </row>
    <row r="223" spans="1:15" x14ac:dyDescent="0.35">
      <c r="A223" s="35">
        <f>MAIN!A223</f>
        <v>218</v>
      </c>
      <c r="B223" s="125" t="str">
        <f>MAIN!B223</f>
        <v>XTBC</v>
      </c>
      <c r="C223" s="56"/>
      <c r="D223" s="56"/>
      <c r="E223" s="56"/>
      <c r="F223" s="66"/>
      <c r="G223" s="66"/>
      <c r="H223" s="66"/>
      <c r="I223" s="66"/>
      <c r="J223" s="172"/>
      <c r="K223" s="172"/>
      <c r="L223" s="168">
        <f>(COLUMNS(tbl_Metadata_Main[[#This Row],[Title ]:[Unit of Analysis ]] )- COUNTBLANK(tbl_Metadata_Main[[#This Row],[Title ]:[Unit of Analysis ]] ))/COLUMNS(tbl_Metadata_Main[[#This Row],[Title ]:[Unit of Analysis ]] )*100</f>
        <v>1.9607843137254901</v>
      </c>
      <c r="M223" s="168">
        <f>(COLUMNS(tbl_Geographic[#This Row] )- COUNTBLANK(tbl_Geographic[#This Row]))/COLUMNS(tbl_Geographic[#This Row])*100</f>
        <v>0</v>
      </c>
      <c r="N223" s="168">
        <f>(COLUMNS(tbl_statistical[#This Row] )- COUNTBLANK(tbl_statistical[#This Row]))/COLUMNS(tbl_statistical[#This Row])*100</f>
        <v>0</v>
      </c>
      <c r="O223" s="168">
        <f>(COLUMNS(tbl_MetadataLog[[#This Row],[Respondent]:[Filename]] )- COUNTBLANK($C223:$I223))/COLUMNS(tbl_MetadataLog[[#This Row],[Respondent]:[Filename]])*100</f>
        <v>0</v>
      </c>
    </row>
    <row r="224" spans="1:15" x14ac:dyDescent="0.35">
      <c r="A224" s="35">
        <f>MAIN!A224</f>
        <v>219</v>
      </c>
      <c r="B224" s="125" t="str">
        <f>MAIN!B224</f>
        <v>XTBC</v>
      </c>
      <c r="C224" s="56"/>
      <c r="D224" s="56"/>
      <c r="E224" s="56"/>
      <c r="F224" s="66"/>
      <c r="G224" s="66"/>
      <c r="H224" s="66"/>
      <c r="I224" s="66"/>
      <c r="J224" s="172"/>
      <c r="K224" s="172"/>
      <c r="L224" s="168">
        <f>(COLUMNS(tbl_Metadata_Main[[#This Row],[Title ]:[Unit of Analysis ]] )- COUNTBLANK(tbl_Metadata_Main[[#This Row],[Title ]:[Unit of Analysis ]] ))/COLUMNS(tbl_Metadata_Main[[#This Row],[Title ]:[Unit of Analysis ]] )*100</f>
        <v>1.9607843137254901</v>
      </c>
      <c r="M224" s="168">
        <f>(COLUMNS(tbl_Geographic[#This Row] )- COUNTBLANK(tbl_Geographic[#This Row]))/COLUMNS(tbl_Geographic[#This Row])*100</f>
        <v>0</v>
      </c>
      <c r="N224" s="168">
        <f>(COLUMNS(tbl_statistical[#This Row] )- COUNTBLANK(tbl_statistical[#This Row]))/COLUMNS(tbl_statistical[#This Row])*100</f>
        <v>0</v>
      </c>
      <c r="O224" s="168">
        <f>(COLUMNS(tbl_MetadataLog[[#This Row],[Respondent]:[Filename]] )- COUNTBLANK($C224:$I224))/COLUMNS(tbl_MetadataLog[[#This Row],[Respondent]:[Filename]])*100</f>
        <v>0</v>
      </c>
    </row>
    <row r="225" spans="1:15" x14ac:dyDescent="0.35">
      <c r="A225" s="35">
        <f>MAIN!A225</f>
        <v>220</v>
      </c>
      <c r="B225" s="125" t="str">
        <f>MAIN!B225</f>
        <v>XTBC</v>
      </c>
      <c r="C225" s="56"/>
      <c r="D225" s="56"/>
      <c r="E225" s="56"/>
      <c r="F225" s="66"/>
      <c r="G225" s="66"/>
      <c r="H225" s="66"/>
      <c r="I225" s="66"/>
      <c r="J225" s="172"/>
      <c r="K225" s="172"/>
      <c r="L225" s="168">
        <f>(COLUMNS(tbl_Metadata_Main[[#This Row],[Title ]:[Unit of Analysis ]] )- COUNTBLANK(tbl_Metadata_Main[[#This Row],[Title ]:[Unit of Analysis ]] ))/COLUMNS(tbl_Metadata_Main[[#This Row],[Title ]:[Unit of Analysis ]] )*100</f>
        <v>1.9607843137254901</v>
      </c>
      <c r="M225" s="168">
        <f>(COLUMNS(tbl_Geographic[#This Row] )- COUNTBLANK(tbl_Geographic[#This Row]))/COLUMNS(tbl_Geographic[#This Row])*100</f>
        <v>0</v>
      </c>
      <c r="N225" s="168">
        <f>(COLUMNS(tbl_statistical[#This Row] )- COUNTBLANK(tbl_statistical[#This Row]))/COLUMNS(tbl_statistical[#This Row])*100</f>
        <v>0</v>
      </c>
      <c r="O225" s="168">
        <f>(COLUMNS(tbl_MetadataLog[[#This Row],[Respondent]:[Filename]] )- COUNTBLANK($C225:$I225))/COLUMNS(tbl_MetadataLog[[#This Row],[Respondent]:[Filename]])*100</f>
        <v>0</v>
      </c>
    </row>
    <row r="226" spans="1:15" x14ac:dyDescent="0.35">
      <c r="A226" s="35">
        <f>MAIN!A226</f>
        <v>221</v>
      </c>
      <c r="B226" s="125" t="str">
        <f>MAIN!B226</f>
        <v>XTBC</v>
      </c>
      <c r="C226" s="56"/>
      <c r="D226" s="56"/>
      <c r="E226" s="56"/>
      <c r="F226" s="66"/>
      <c r="G226" s="66"/>
      <c r="H226" s="66"/>
      <c r="I226" s="66"/>
      <c r="J226" s="172"/>
      <c r="K226" s="172"/>
      <c r="L226" s="168">
        <f>(COLUMNS(tbl_Metadata_Main[[#This Row],[Title ]:[Unit of Analysis ]] )- COUNTBLANK(tbl_Metadata_Main[[#This Row],[Title ]:[Unit of Analysis ]] ))/COLUMNS(tbl_Metadata_Main[[#This Row],[Title ]:[Unit of Analysis ]] )*100</f>
        <v>1.9607843137254901</v>
      </c>
      <c r="M226" s="168">
        <f>(COLUMNS(tbl_Geographic[#This Row] )- COUNTBLANK(tbl_Geographic[#This Row]))/COLUMNS(tbl_Geographic[#This Row])*100</f>
        <v>0</v>
      </c>
      <c r="N226" s="168">
        <f>(COLUMNS(tbl_statistical[#This Row] )- COUNTBLANK(tbl_statistical[#This Row]))/COLUMNS(tbl_statistical[#This Row])*100</f>
        <v>0</v>
      </c>
      <c r="O226" s="168">
        <f>(COLUMNS(tbl_MetadataLog[[#This Row],[Respondent]:[Filename]] )- COUNTBLANK($C226:$I226))/COLUMNS(tbl_MetadataLog[[#This Row],[Respondent]:[Filename]])*100</f>
        <v>0</v>
      </c>
    </row>
    <row r="227" spans="1:15" x14ac:dyDescent="0.35">
      <c r="A227" s="35">
        <f>MAIN!A227</f>
        <v>222</v>
      </c>
      <c r="B227" s="125" t="str">
        <f>MAIN!B227</f>
        <v>XTBC</v>
      </c>
      <c r="C227" s="56"/>
      <c r="D227" s="56"/>
      <c r="E227" s="56"/>
      <c r="F227" s="66"/>
      <c r="G227" s="66"/>
      <c r="H227" s="66"/>
      <c r="I227" s="66"/>
      <c r="J227" s="172"/>
      <c r="K227" s="172"/>
      <c r="L227" s="168">
        <f>(COLUMNS(tbl_Metadata_Main[[#This Row],[Title ]:[Unit of Analysis ]] )- COUNTBLANK(tbl_Metadata_Main[[#This Row],[Title ]:[Unit of Analysis ]] ))/COLUMNS(tbl_Metadata_Main[[#This Row],[Title ]:[Unit of Analysis ]] )*100</f>
        <v>1.9607843137254901</v>
      </c>
      <c r="M227" s="168">
        <f>(COLUMNS(tbl_Geographic[#This Row] )- COUNTBLANK(tbl_Geographic[#This Row]))/COLUMNS(tbl_Geographic[#This Row])*100</f>
        <v>0</v>
      </c>
      <c r="N227" s="168">
        <f>(COLUMNS(tbl_statistical[#This Row] )- COUNTBLANK(tbl_statistical[#This Row]))/COLUMNS(tbl_statistical[#This Row])*100</f>
        <v>0</v>
      </c>
      <c r="O227" s="168">
        <f>(COLUMNS(tbl_MetadataLog[[#This Row],[Respondent]:[Filename]] )- COUNTBLANK($C227:$I227))/COLUMNS(tbl_MetadataLog[[#This Row],[Respondent]:[Filename]])*100</f>
        <v>0</v>
      </c>
    </row>
    <row r="228" spans="1:15" x14ac:dyDescent="0.35">
      <c r="A228" s="35">
        <f>MAIN!A228</f>
        <v>223</v>
      </c>
      <c r="B228" s="125" t="str">
        <f>MAIN!B228</f>
        <v>XTBC</v>
      </c>
      <c r="C228" s="56"/>
      <c r="D228" s="56"/>
      <c r="E228" s="56"/>
      <c r="F228" s="66"/>
      <c r="G228" s="66"/>
      <c r="H228" s="66"/>
      <c r="I228" s="66"/>
      <c r="J228" s="172"/>
      <c r="K228" s="172"/>
      <c r="L228" s="168">
        <f>(COLUMNS(tbl_Metadata_Main[[#This Row],[Title ]:[Unit of Analysis ]] )- COUNTBLANK(tbl_Metadata_Main[[#This Row],[Title ]:[Unit of Analysis ]] ))/COLUMNS(tbl_Metadata_Main[[#This Row],[Title ]:[Unit of Analysis ]] )*100</f>
        <v>1.9607843137254901</v>
      </c>
      <c r="M228" s="168">
        <f>(COLUMNS(tbl_Geographic[#This Row] )- COUNTBLANK(tbl_Geographic[#This Row]))/COLUMNS(tbl_Geographic[#This Row])*100</f>
        <v>0</v>
      </c>
      <c r="N228" s="168">
        <f>(COLUMNS(tbl_statistical[#This Row] )- COUNTBLANK(tbl_statistical[#This Row]))/COLUMNS(tbl_statistical[#This Row])*100</f>
        <v>0</v>
      </c>
      <c r="O228" s="168">
        <f>(COLUMNS(tbl_MetadataLog[[#This Row],[Respondent]:[Filename]] )- COUNTBLANK($C228:$I228))/COLUMNS(tbl_MetadataLog[[#This Row],[Respondent]:[Filename]])*100</f>
        <v>0</v>
      </c>
    </row>
    <row r="229" spans="1:15" x14ac:dyDescent="0.35">
      <c r="A229" s="35">
        <f>MAIN!A229</f>
        <v>224</v>
      </c>
      <c r="B229" s="125" t="str">
        <f>MAIN!B229</f>
        <v>XTBC</v>
      </c>
      <c r="C229" s="56"/>
      <c r="D229" s="56"/>
      <c r="E229" s="56"/>
      <c r="F229" s="66"/>
      <c r="G229" s="66"/>
      <c r="H229" s="66"/>
      <c r="I229" s="66"/>
      <c r="J229" s="172"/>
      <c r="K229" s="172"/>
      <c r="L229" s="168">
        <f>(COLUMNS(tbl_Metadata_Main[[#This Row],[Title ]:[Unit of Analysis ]] )- COUNTBLANK(tbl_Metadata_Main[[#This Row],[Title ]:[Unit of Analysis ]] ))/COLUMNS(tbl_Metadata_Main[[#This Row],[Title ]:[Unit of Analysis ]] )*100</f>
        <v>1.9607843137254901</v>
      </c>
      <c r="M229" s="168">
        <f>(COLUMNS(tbl_Geographic[#This Row] )- COUNTBLANK(tbl_Geographic[#This Row]))/COLUMNS(tbl_Geographic[#This Row])*100</f>
        <v>0</v>
      </c>
      <c r="N229" s="168">
        <f>(COLUMNS(tbl_statistical[#This Row] )- COUNTBLANK(tbl_statistical[#This Row]))/COLUMNS(tbl_statistical[#This Row])*100</f>
        <v>0</v>
      </c>
      <c r="O229" s="168">
        <f>(COLUMNS(tbl_MetadataLog[[#This Row],[Respondent]:[Filename]] )- COUNTBLANK($C229:$I229))/COLUMNS(tbl_MetadataLog[[#This Row],[Respondent]:[Filename]])*100</f>
        <v>0</v>
      </c>
    </row>
    <row r="230" spans="1:15" x14ac:dyDescent="0.35">
      <c r="A230" s="35">
        <f>MAIN!A230</f>
        <v>225</v>
      </c>
      <c r="B230" s="125" t="str">
        <f>MAIN!B230</f>
        <v>XTBC</v>
      </c>
      <c r="C230" s="56"/>
      <c r="D230" s="56"/>
      <c r="E230" s="56"/>
      <c r="F230" s="66"/>
      <c r="G230" s="66"/>
      <c r="H230" s="66"/>
      <c r="I230" s="66"/>
      <c r="J230" s="172"/>
      <c r="K230" s="172"/>
      <c r="L230" s="168">
        <f>(COLUMNS(tbl_Metadata_Main[[#This Row],[Title ]:[Unit of Analysis ]] )- COUNTBLANK(tbl_Metadata_Main[[#This Row],[Title ]:[Unit of Analysis ]] ))/COLUMNS(tbl_Metadata_Main[[#This Row],[Title ]:[Unit of Analysis ]] )*100</f>
        <v>1.9607843137254901</v>
      </c>
      <c r="M230" s="168">
        <f>(COLUMNS(tbl_Geographic[#This Row] )- COUNTBLANK(tbl_Geographic[#This Row]))/COLUMNS(tbl_Geographic[#This Row])*100</f>
        <v>0</v>
      </c>
      <c r="N230" s="168">
        <f>(COLUMNS(tbl_statistical[#This Row] )- COUNTBLANK(tbl_statistical[#This Row]))/COLUMNS(tbl_statistical[#This Row])*100</f>
        <v>0</v>
      </c>
      <c r="O230" s="168">
        <f>(COLUMNS(tbl_MetadataLog[[#This Row],[Respondent]:[Filename]] )- COUNTBLANK($C230:$I230))/COLUMNS(tbl_MetadataLog[[#This Row],[Respondent]:[Filename]])*100</f>
        <v>0</v>
      </c>
    </row>
    <row r="231" spans="1:15" x14ac:dyDescent="0.35">
      <c r="A231" s="35">
        <f>MAIN!A231</f>
        <v>226</v>
      </c>
      <c r="B231" s="125" t="str">
        <f>MAIN!B231</f>
        <v>XTBC</v>
      </c>
      <c r="C231" s="56"/>
      <c r="D231" s="56"/>
      <c r="E231" s="56"/>
      <c r="F231" s="66"/>
      <c r="G231" s="66"/>
      <c r="H231" s="66"/>
      <c r="I231" s="66"/>
      <c r="J231" s="172"/>
      <c r="K231" s="172"/>
      <c r="L231" s="168">
        <f>(COLUMNS(tbl_Metadata_Main[[#This Row],[Title ]:[Unit of Analysis ]] )- COUNTBLANK(tbl_Metadata_Main[[#This Row],[Title ]:[Unit of Analysis ]] ))/COLUMNS(tbl_Metadata_Main[[#This Row],[Title ]:[Unit of Analysis ]] )*100</f>
        <v>1.9607843137254901</v>
      </c>
      <c r="M231" s="168">
        <f>(COLUMNS(tbl_Geographic[#This Row] )- COUNTBLANK(tbl_Geographic[#This Row]))/COLUMNS(tbl_Geographic[#This Row])*100</f>
        <v>0</v>
      </c>
      <c r="N231" s="168">
        <f>(COLUMNS(tbl_statistical[#This Row] )- COUNTBLANK(tbl_statistical[#This Row]))/COLUMNS(tbl_statistical[#This Row])*100</f>
        <v>0</v>
      </c>
      <c r="O231" s="168">
        <f>(COLUMNS(tbl_MetadataLog[[#This Row],[Respondent]:[Filename]] )- COUNTBLANK($C231:$I231))/COLUMNS(tbl_MetadataLog[[#This Row],[Respondent]:[Filename]])*100</f>
        <v>0</v>
      </c>
    </row>
    <row r="232" spans="1:15" x14ac:dyDescent="0.35">
      <c r="A232" s="35">
        <f>MAIN!A232</f>
        <v>227</v>
      </c>
      <c r="B232" s="125" t="str">
        <f>MAIN!B232</f>
        <v>XTBC</v>
      </c>
      <c r="C232" s="56"/>
      <c r="D232" s="56"/>
      <c r="E232" s="56"/>
      <c r="F232" s="66"/>
      <c r="G232" s="66"/>
      <c r="H232" s="66"/>
      <c r="I232" s="66"/>
      <c r="J232" s="172"/>
      <c r="K232" s="172"/>
      <c r="L232" s="168">
        <f>(COLUMNS(tbl_Metadata_Main[[#This Row],[Title ]:[Unit of Analysis ]] )- COUNTBLANK(tbl_Metadata_Main[[#This Row],[Title ]:[Unit of Analysis ]] ))/COLUMNS(tbl_Metadata_Main[[#This Row],[Title ]:[Unit of Analysis ]] )*100</f>
        <v>1.9607843137254901</v>
      </c>
      <c r="M232" s="168">
        <f>(COLUMNS(tbl_Geographic[#This Row] )- COUNTBLANK(tbl_Geographic[#This Row]))/COLUMNS(tbl_Geographic[#This Row])*100</f>
        <v>0</v>
      </c>
      <c r="N232" s="168">
        <f>(COLUMNS(tbl_statistical[#This Row] )- COUNTBLANK(tbl_statistical[#This Row]))/COLUMNS(tbl_statistical[#This Row])*100</f>
        <v>0</v>
      </c>
      <c r="O232" s="168">
        <f>(COLUMNS(tbl_MetadataLog[[#This Row],[Respondent]:[Filename]] )- COUNTBLANK($C232:$I232))/COLUMNS(tbl_MetadataLog[[#This Row],[Respondent]:[Filename]])*100</f>
        <v>0</v>
      </c>
    </row>
    <row r="233" spans="1:15" x14ac:dyDescent="0.35">
      <c r="A233" s="35">
        <f>MAIN!A233</f>
        <v>228</v>
      </c>
      <c r="B233" s="125" t="str">
        <f>MAIN!B233</f>
        <v>XTBC</v>
      </c>
      <c r="C233" s="56"/>
      <c r="D233" s="56"/>
      <c r="E233" s="56"/>
      <c r="F233" s="66"/>
      <c r="G233" s="66"/>
      <c r="H233" s="66"/>
      <c r="I233" s="66"/>
      <c r="J233" s="172"/>
      <c r="K233" s="172"/>
      <c r="L233" s="168">
        <f>(COLUMNS(tbl_Metadata_Main[[#This Row],[Title ]:[Unit of Analysis ]] )- COUNTBLANK(tbl_Metadata_Main[[#This Row],[Title ]:[Unit of Analysis ]] ))/COLUMNS(tbl_Metadata_Main[[#This Row],[Title ]:[Unit of Analysis ]] )*100</f>
        <v>1.9607843137254901</v>
      </c>
      <c r="M233" s="168">
        <f>(COLUMNS(tbl_Geographic[#This Row] )- COUNTBLANK(tbl_Geographic[#This Row]))/COLUMNS(tbl_Geographic[#This Row])*100</f>
        <v>0</v>
      </c>
      <c r="N233" s="168">
        <f>(COLUMNS(tbl_statistical[#This Row] )- COUNTBLANK(tbl_statistical[#This Row]))/COLUMNS(tbl_statistical[#This Row])*100</f>
        <v>0</v>
      </c>
      <c r="O233" s="168">
        <f>(COLUMNS(tbl_MetadataLog[[#This Row],[Respondent]:[Filename]] )- COUNTBLANK($C233:$I233))/COLUMNS(tbl_MetadataLog[[#This Row],[Respondent]:[Filename]])*100</f>
        <v>0</v>
      </c>
    </row>
    <row r="234" spans="1:15" x14ac:dyDescent="0.35">
      <c r="A234" s="35">
        <f>MAIN!A234</f>
        <v>229</v>
      </c>
      <c r="B234" s="125" t="str">
        <f>MAIN!B234</f>
        <v>XTBC</v>
      </c>
      <c r="C234" s="56"/>
      <c r="D234" s="56"/>
      <c r="E234" s="56"/>
      <c r="F234" s="66"/>
      <c r="G234" s="66"/>
      <c r="H234" s="66"/>
      <c r="I234" s="66"/>
      <c r="J234" s="172"/>
      <c r="K234" s="172"/>
      <c r="L234" s="168">
        <f>(COLUMNS(tbl_Metadata_Main[[#This Row],[Title ]:[Unit of Analysis ]] )- COUNTBLANK(tbl_Metadata_Main[[#This Row],[Title ]:[Unit of Analysis ]] ))/COLUMNS(tbl_Metadata_Main[[#This Row],[Title ]:[Unit of Analysis ]] )*100</f>
        <v>1.9607843137254901</v>
      </c>
      <c r="M234" s="168">
        <f>(COLUMNS(tbl_Geographic[#This Row] )- COUNTBLANK(tbl_Geographic[#This Row]))/COLUMNS(tbl_Geographic[#This Row])*100</f>
        <v>0</v>
      </c>
      <c r="N234" s="168">
        <f>(COLUMNS(tbl_statistical[#This Row] )- COUNTBLANK(tbl_statistical[#This Row]))/COLUMNS(tbl_statistical[#This Row])*100</f>
        <v>0</v>
      </c>
      <c r="O234" s="168">
        <f>(COLUMNS(tbl_MetadataLog[[#This Row],[Respondent]:[Filename]] )- COUNTBLANK($C234:$I234))/COLUMNS(tbl_MetadataLog[[#This Row],[Respondent]:[Filename]])*100</f>
        <v>0</v>
      </c>
    </row>
    <row r="235" spans="1:15" x14ac:dyDescent="0.35">
      <c r="A235" s="35">
        <f>MAIN!A235</f>
        <v>230</v>
      </c>
      <c r="B235" s="125" t="str">
        <f>MAIN!B235</f>
        <v>XTBC</v>
      </c>
      <c r="C235" s="56"/>
      <c r="D235" s="56"/>
      <c r="E235" s="56"/>
      <c r="F235" s="66"/>
      <c r="G235" s="66"/>
      <c r="H235" s="66"/>
      <c r="I235" s="66"/>
      <c r="J235" s="172"/>
      <c r="K235" s="172"/>
      <c r="L235" s="168">
        <f>(COLUMNS(tbl_Metadata_Main[[#This Row],[Title ]:[Unit of Analysis ]] )- COUNTBLANK(tbl_Metadata_Main[[#This Row],[Title ]:[Unit of Analysis ]] ))/COLUMNS(tbl_Metadata_Main[[#This Row],[Title ]:[Unit of Analysis ]] )*100</f>
        <v>1.9607843137254901</v>
      </c>
      <c r="M235" s="168">
        <f>(COLUMNS(tbl_Geographic[#This Row] )- COUNTBLANK(tbl_Geographic[#This Row]))/COLUMNS(tbl_Geographic[#This Row])*100</f>
        <v>0</v>
      </c>
      <c r="N235" s="168">
        <f>(COLUMNS(tbl_statistical[#This Row] )- COUNTBLANK(tbl_statistical[#This Row]))/COLUMNS(tbl_statistical[#This Row])*100</f>
        <v>0</v>
      </c>
      <c r="O235" s="168">
        <f>(COLUMNS(tbl_MetadataLog[[#This Row],[Respondent]:[Filename]] )- COUNTBLANK($C235:$I235))/COLUMNS(tbl_MetadataLog[[#This Row],[Respondent]:[Filename]])*100</f>
        <v>0</v>
      </c>
    </row>
    <row r="236" spans="1:15" x14ac:dyDescent="0.35">
      <c r="A236" s="35">
        <f>MAIN!A236</f>
        <v>231</v>
      </c>
      <c r="B236" s="125" t="str">
        <f>MAIN!B236</f>
        <v>XTBC</v>
      </c>
      <c r="C236" s="56"/>
      <c r="D236" s="56"/>
      <c r="E236" s="56"/>
      <c r="F236" s="66"/>
      <c r="G236" s="66"/>
      <c r="H236" s="66"/>
      <c r="I236" s="66"/>
      <c r="J236" s="172"/>
      <c r="K236" s="172"/>
      <c r="L236" s="168">
        <f>(COLUMNS(tbl_Metadata_Main[[#This Row],[Title ]:[Unit of Analysis ]] )- COUNTBLANK(tbl_Metadata_Main[[#This Row],[Title ]:[Unit of Analysis ]] ))/COLUMNS(tbl_Metadata_Main[[#This Row],[Title ]:[Unit of Analysis ]] )*100</f>
        <v>1.9607843137254901</v>
      </c>
      <c r="M236" s="168">
        <f>(COLUMNS(tbl_Geographic[#This Row] )- COUNTBLANK(tbl_Geographic[#This Row]))/COLUMNS(tbl_Geographic[#This Row])*100</f>
        <v>0</v>
      </c>
      <c r="N236" s="168">
        <f>(COLUMNS(tbl_statistical[#This Row] )- COUNTBLANK(tbl_statistical[#This Row]))/COLUMNS(tbl_statistical[#This Row])*100</f>
        <v>0</v>
      </c>
      <c r="O236" s="168">
        <f>(COLUMNS(tbl_MetadataLog[[#This Row],[Respondent]:[Filename]] )- COUNTBLANK($C236:$I236))/COLUMNS(tbl_MetadataLog[[#This Row],[Respondent]:[Filename]])*100</f>
        <v>0</v>
      </c>
    </row>
    <row r="237" spans="1:15" x14ac:dyDescent="0.35">
      <c r="A237" s="35">
        <f>MAIN!A237</f>
        <v>232</v>
      </c>
      <c r="B237" s="125" t="str">
        <f>MAIN!B237</f>
        <v>XTBC</v>
      </c>
      <c r="C237" s="56"/>
      <c r="D237" s="56"/>
      <c r="E237" s="56"/>
      <c r="F237" s="66"/>
      <c r="G237" s="66"/>
      <c r="H237" s="66"/>
      <c r="I237" s="66"/>
      <c r="J237" s="172"/>
      <c r="K237" s="172"/>
      <c r="L237" s="168">
        <f>(COLUMNS(tbl_Metadata_Main[[#This Row],[Title ]:[Unit of Analysis ]] )- COUNTBLANK(tbl_Metadata_Main[[#This Row],[Title ]:[Unit of Analysis ]] ))/COLUMNS(tbl_Metadata_Main[[#This Row],[Title ]:[Unit of Analysis ]] )*100</f>
        <v>1.9607843137254901</v>
      </c>
      <c r="M237" s="168">
        <f>(COLUMNS(tbl_Geographic[#This Row] )- COUNTBLANK(tbl_Geographic[#This Row]))/COLUMNS(tbl_Geographic[#This Row])*100</f>
        <v>0</v>
      </c>
      <c r="N237" s="168">
        <f>(COLUMNS(tbl_statistical[#This Row] )- COUNTBLANK(tbl_statistical[#This Row]))/COLUMNS(tbl_statistical[#This Row])*100</f>
        <v>0</v>
      </c>
      <c r="O237" s="168">
        <f>(COLUMNS(tbl_MetadataLog[[#This Row],[Respondent]:[Filename]] )- COUNTBLANK($C237:$I237))/COLUMNS(tbl_MetadataLog[[#This Row],[Respondent]:[Filename]])*100</f>
        <v>0</v>
      </c>
    </row>
    <row r="238" spans="1:15" x14ac:dyDescent="0.35">
      <c r="A238" s="35">
        <f>MAIN!A238</f>
        <v>233</v>
      </c>
      <c r="B238" s="125" t="str">
        <f>MAIN!B238</f>
        <v>XTBC</v>
      </c>
      <c r="C238" s="56"/>
      <c r="D238" s="56"/>
      <c r="E238" s="56"/>
      <c r="F238" s="66"/>
      <c r="G238" s="66"/>
      <c r="H238" s="66"/>
      <c r="I238" s="66"/>
      <c r="J238" s="172"/>
      <c r="K238" s="172"/>
      <c r="L238" s="168">
        <f>(COLUMNS(tbl_Metadata_Main[[#This Row],[Title ]:[Unit of Analysis ]] )- COUNTBLANK(tbl_Metadata_Main[[#This Row],[Title ]:[Unit of Analysis ]] ))/COLUMNS(tbl_Metadata_Main[[#This Row],[Title ]:[Unit of Analysis ]] )*100</f>
        <v>1.9607843137254901</v>
      </c>
      <c r="M238" s="168">
        <f>(COLUMNS(tbl_Geographic[#This Row] )- COUNTBLANK(tbl_Geographic[#This Row]))/COLUMNS(tbl_Geographic[#This Row])*100</f>
        <v>0</v>
      </c>
      <c r="N238" s="168">
        <f>(COLUMNS(tbl_statistical[#This Row] )- COUNTBLANK(tbl_statistical[#This Row]))/COLUMNS(tbl_statistical[#This Row])*100</f>
        <v>0</v>
      </c>
      <c r="O238" s="168">
        <f>(COLUMNS(tbl_MetadataLog[[#This Row],[Respondent]:[Filename]] )- COUNTBLANK($C238:$I238))/COLUMNS(tbl_MetadataLog[[#This Row],[Respondent]:[Filename]])*100</f>
        <v>0</v>
      </c>
    </row>
    <row r="239" spans="1:15" x14ac:dyDescent="0.35">
      <c r="A239" s="35">
        <f>MAIN!A239</f>
        <v>234</v>
      </c>
      <c r="B239" s="125" t="str">
        <f>MAIN!B239</f>
        <v>XTBC</v>
      </c>
      <c r="C239" s="56"/>
      <c r="D239" s="56"/>
      <c r="E239" s="56"/>
      <c r="F239" s="66"/>
      <c r="G239" s="66"/>
      <c r="H239" s="66"/>
      <c r="I239" s="66"/>
      <c r="J239" s="172"/>
      <c r="K239" s="172"/>
      <c r="L239" s="168">
        <f>(COLUMNS(tbl_Metadata_Main[[#This Row],[Title ]:[Unit of Analysis ]] )- COUNTBLANK(tbl_Metadata_Main[[#This Row],[Title ]:[Unit of Analysis ]] ))/COLUMNS(tbl_Metadata_Main[[#This Row],[Title ]:[Unit of Analysis ]] )*100</f>
        <v>1.9607843137254901</v>
      </c>
      <c r="M239" s="168">
        <f>(COLUMNS(tbl_Geographic[#This Row] )- COUNTBLANK(tbl_Geographic[#This Row]))/COLUMNS(tbl_Geographic[#This Row])*100</f>
        <v>0</v>
      </c>
      <c r="N239" s="168">
        <f>(COLUMNS(tbl_statistical[#This Row] )- COUNTBLANK(tbl_statistical[#This Row]))/COLUMNS(tbl_statistical[#This Row])*100</f>
        <v>0</v>
      </c>
      <c r="O239" s="168">
        <f>(COLUMNS(tbl_MetadataLog[[#This Row],[Respondent]:[Filename]] )- COUNTBLANK($C239:$I239))/COLUMNS(tbl_MetadataLog[[#This Row],[Respondent]:[Filename]])*100</f>
        <v>0</v>
      </c>
    </row>
    <row r="240" spans="1:15" x14ac:dyDescent="0.35">
      <c r="A240" s="35">
        <f>MAIN!A240</f>
        <v>235</v>
      </c>
      <c r="B240" s="125" t="str">
        <f>MAIN!B240</f>
        <v>XTBC</v>
      </c>
      <c r="C240" s="56"/>
      <c r="D240" s="56"/>
      <c r="E240" s="56"/>
      <c r="F240" s="66"/>
      <c r="G240" s="66"/>
      <c r="H240" s="66"/>
      <c r="I240" s="66"/>
      <c r="J240" s="172"/>
      <c r="K240" s="172"/>
      <c r="L240" s="168">
        <f>(COLUMNS(tbl_Metadata_Main[[#This Row],[Title ]:[Unit of Analysis ]] )- COUNTBLANK(tbl_Metadata_Main[[#This Row],[Title ]:[Unit of Analysis ]] ))/COLUMNS(tbl_Metadata_Main[[#This Row],[Title ]:[Unit of Analysis ]] )*100</f>
        <v>1.9607843137254901</v>
      </c>
      <c r="M240" s="168">
        <f>(COLUMNS(tbl_Geographic[#This Row] )- COUNTBLANK(tbl_Geographic[#This Row]))/COLUMNS(tbl_Geographic[#This Row])*100</f>
        <v>0</v>
      </c>
      <c r="N240" s="168">
        <f>(COLUMNS(tbl_statistical[#This Row] )- COUNTBLANK(tbl_statistical[#This Row]))/COLUMNS(tbl_statistical[#This Row])*100</f>
        <v>0</v>
      </c>
      <c r="O240" s="168">
        <f>(COLUMNS(tbl_MetadataLog[[#This Row],[Respondent]:[Filename]] )- COUNTBLANK($C240:$I240))/COLUMNS(tbl_MetadataLog[[#This Row],[Respondent]:[Filename]])*100</f>
        <v>0</v>
      </c>
    </row>
    <row r="241" spans="1:15" x14ac:dyDescent="0.35">
      <c r="A241" s="35">
        <f>MAIN!A241</f>
        <v>236</v>
      </c>
      <c r="B241" s="125" t="str">
        <f>MAIN!B241</f>
        <v>XTBC</v>
      </c>
      <c r="C241" s="56"/>
      <c r="D241" s="56"/>
      <c r="E241" s="56"/>
      <c r="F241" s="66"/>
      <c r="G241" s="66"/>
      <c r="H241" s="66"/>
      <c r="I241" s="66"/>
      <c r="J241" s="172"/>
      <c r="K241" s="172"/>
      <c r="L241" s="168">
        <f>(COLUMNS(tbl_Metadata_Main[[#This Row],[Title ]:[Unit of Analysis ]] )- COUNTBLANK(tbl_Metadata_Main[[#This Row],[Title ]:[Unit of Analysis ]] ))/COLUMNS(tbl_Metadata_Main[[#This Row],[Title ]:[Unit of Analysis ]] )*100</f>
        <v>1.9607843137254901</v>
      </c>
      <c r="M241" s="168">
        <f>(COLUMNS(tbl_Geographic[#This Row] )- COUNTBLANK(tbl_Geographic[#This Row]))/COLUMNS(tbl_Geographic[#This Row])*100</f>
        <v>0</v>
      </c>
      <c r="N241" s="168">
        <f>(COLUMNS(tbl_statistical[#This Row] )- COUNTBLANK(tbl_statistical[#This Row]))/COLUMNS(tbl_statistical[#This Row])*100</f>
        <v>0</v>
      </c>
      <c r="O241" s="168">
        <f>(COLUMNS(tbl_MetadataLog[[#This Row],[Respondent]:[Filename]] )- COUNTBLANK($C241:$I241))/COLUMNS(tbl_MetadataLog[[#This Row],[Respondent]:[Filename]])*100</f>
        <v>0</v>
      </c>
    </row>
    <row r="242" spans="1:15" x14ac:dyDescent="0.35">
      <c r="A242" s="35">
        <f>MAIN!A242</f>
        <v>237</v>
      </c>
      <c r="B242" s="125" t="str">
        <f>MAIN!B242</f>
        <v>XTBC</v>
      </c>
      <c r="C242" s="56"/>
      <c r="D242" s="56"/>
      <c r="E242" s="56"/>
      <c r="F242" s="66"/>
      <c r="G242" s="66"/>
      <c r="H242" s="66"/>
      <c r="I242" s="66"/>
      <c r="J242" s="172"/>
      <c r="K242" s="172"/>
      <c r="L242" s="168">
        <f>(COLUMNS(tbl_Metadata_Main[[#This Row],[Title ]:[Unit of Analysis ]] )- COUNTBLANK(tbl_Metadata_Main[[#This Row],[Title ]:[Unit of Analysis ]] ))/COLUMNS(tbl_Metadata_Main[[#This Row],[Title ]:[Unit of Analysis ]] )*100</f>
        <v>1.9607843137254901</v>
      </c>
      <c r="M242" s="168">
        <f>(COLUMNS(tbl_Geographic[#This Row] )- COUNTBLANK(tbl_Geographic[#This Row]))/COLUMNS(tbl_Geographic[#This Row])*100</f>
        <v>0</v>
      </c>
      <c r="N242" s="168">
        <f>(COLUMNS(tbl_statistical[#This Row] )- COUNTBLANK(tbl_statistical[#This Row]))/COLUMNS(tbl_statistical[#This Row])*100</f>
        <v>0</v>
      </c>
      <c r="O242" s="168">
        <f>(COLUMNS(tbl_MetadataLog[[#This Row],[Respondent]:[Filename]] )- COUNTBLANK($C242:$I242))/COLUMNS(tbl_MetadataLog[[#This Row],[Respondent]:[Filename]])*100</f>
        <v>0</v>
      </c>
    </row>
    <row r="243" spans="1:15" x14ac:dyDescent="0.35">
      <c r="A243" s="35">
        <f>MAIN!A243</f>
        <v>238</v>
      </c>
      <c r="B243" s="125" t="str">
        <f>MAIN!B243</f>
        <v>XTBC</v>
      </c>
      <c r="C243" s="56"/>
      <c r="D243" s="56"/>
      <c r="E243" s="56"/>
      <c r="F243" s="66"/>
      <c r="G243" s="66"/>
      <c r="H243" s="66"/>
      <c r="I243" s="66"/>
      <c r="J243" s="172"/>
      <c r="K243" s="172"/>
      <c r="L243" s="168">
        <f>(COLUMNS(tbl_Metadata_Main[[#This Row],[Title ]:[Unit of Analysis ]] )- COUNTBLANK(tbl_Metadata_Main[[#This Row],[Title ]:[Unit of Analysis ]] ))/COLUMNS(tbl_Metadata_Main[[#This Row],[Title ]:[Unit of Analysis ]] )*100</f>
        <v>1.9607843137254901</v>
      </c>
      <c r="M243" s="168">
        <f>(COLUMNS(tbl_Geographic[#This Row] )- COUNTBLANK(tbl_Geographic[#This Row]))/COLUMNS(tbl_Geographic[#This Row])*100</f>
        <v>0</v>
      </c>
      <c r="N243" s="168">
        <f>(COLUMNS(tbl_statistical[#This Row] )- COUNTBLANK(tbl_statistical[#This Row]))/COLUMNS(tbl_statistical[#This Row])*100</f>
        <v>0</v>
      </c>
      <c r="O243" s="168">
        <f>(COLUMNS(tbl_MetadataLog[[#This Row],[Respondent]:[Filename]] )- COUNTBLANK($C243:$I243))/COLUMNS(tbl_MetadataLog[[#This Row],[Respondent]:[Filename]])*100</f>
        <v>0</v>
      </c>
    </row>
    <row r="244" spans="1:15" x14ac:dyDescent="0.35">
      <c r="A244" s="35">
        <f>MAIN!A244</f>
        <v>239</v>
      </c>
      <c r="B244" s="125" t="str">
        <f>MAIN!B244</f>
        <v>XTBC</v>
      </c>
      <c r="C244" s="56"/>
      <c r="D244" s="56"/>
      <c r="E244" s="56"/>
      <c r="F244" s="66"/>
      <c r="G244" s="66"/>
      <c r="H244" s="66"/>
      <c r="I244" s="66"/>
      <c r="J244" s="172"/>
      <c r="K244" s="172"/>
      <c r="L244" s="168">
        <f>(COLUMNS(tbl_Metadata_Main[[#This Row],[Title ]:[Unit of Analysis ]] )- COUNTBLANK(tbl_Metadata_Main[[#This Row],[Title ]:[Unit of Analysis ]] ))/COLUMNS(tbl_Metadata_Main[[#This Row],[Title ]:[Unit of Analysis ]] )*100</f>
        <v>1.9607843137254901</v>
      </c>
      <c r="M244" s="168">
        <f>(COLUMNS(tbl_Geographic[#This Row] )- COUNTBLANK(tbl_Geographic[#This Row]))/COLUMNS(tbl_Geographic[#This Row])*100</f>
        <v>0</v>
      </c>
      <c r="N244" s="168">
        <f>(COLUMNS(tbl_statistical[#This Row] )- COUNTBLANK(tbl_statistical[#This Row]))/COLUMNS(tbl_statistical[#This Row])*100</f>
        <v>0</v>
      </c>
      <c r="O244" s="168">
        <f>(COLUMNS(tbl_MetadataLog[[#This Row],[Respondent]:[Filename]] )- COUNTBLANK($C244:$I244))/COLUMNS(tbl_MetadataLog[[#This Row],[Respondent]:[Filename]])*100</f>
        <v>0</v>
      </c>
    </row>
    <row r="245" spans="1:15" x14ac:dyDescent="0.35">
      <c r="A245" s="35">
        <f>MAIN!A245</f>
        <v>240</v>
      </c>
      <c r="B245" s="125" t="str">
        <f>MAIN!B245</f>
        <v>XTBC</v>
      </c>
      <c r="C245" s="56"/>
      <c r="D245" s="56"/>
      <c r="E245" s="56"/>
      <c r="F245" s="66"/>
      <c r="G245" s="66"/>
      <c r="H245" s="66"/>
      <c r="I245" s="66"/>
      <c r="J245" s="172"/>
      <c r="K245" s="172"/>
      <c r="L245" s="168">
        <f>(COLUMNS(tbl_Metadata_Main[[#This Row],[Title ]:[Unit of Analysis ]] )- COUNTBLANK(tbl_Metadata_Main[[#This Row],[Title ]:[Unit of Analysis ]] ))/COLUMNS(tbl_Metadata_Main[[#This Row],[Title ]:[Unit of Analysis ]] )*100</f>
        <v>1.9607843137254901</v>
      </c>
      <c r="M245" s="168">
        <f>(COLUMNS(tbl_Geographic[#This Row] )- COUNTBLANK(tbl_Geographic[#This Row]))/COLUMNS(tbl_Geographic[#This Row])*100</f>
        <v>0</v>
      </c>
      <c r="N245" s="168">
        <f>(COLUMNS(tbl_statistical[#This Row] )- COUNTBLANK(tbl_statistical[#This Row]))/COLUMNS(tbl_statistical[#This Row])*100</f>
        <v>0</v>
      </c>
      <c r="O245" s="168">
        <f>(COLUMNS(tbl_MetadataLog[[#This Row],[Respondent]:[Filename]] )- COUNTBLANK($C245:$I245))/COLUMNS(tbl_MetadataLog[[#This Row],[Respondent]:[Filename]])*100</f>
        <v>0</v>
      </c>
    </row>
    <row r="246" spans="1:15" x14ac:dyDescent="0.35">
      <c r="A246" s="35">
        <f>MAIN!A246</f>
        <v>241</v>
      </c>
      <c r="B246" s="125" t="str">
        <f>MAIN!B246</f>
        <v>XTBC</v>
      </c>
      <c r="C246" s="56"/>
      <c r="D246" s="56"/>
      <c r="E246" s="56"/>
      <c r="F246" s="66"/>
      <c r="G246" s="66"/>
      <c r="H246" s="66"/>
      <c r="I246" s="66"/>
      <c r="J246" s="172"/>
      <c r="K246" s="172"/>
      <c r="L246" s="168">
        <f>(COLUMNS(tbl_Metadata_Main[[#This Row],[Title ]:[Unit of Analysis ]] )- COUNTBLANK(tbl_Metadata_Main[[#This Row],[Title ]:[Unit of Analysis ]] ))/COLUMNS(tbl_Metadata_Main[[#This Row],[Title ]:[Unit of Analysis ]] )*100</f>
        <v>1.9607843137254901</v>
      </c>
      <c r="M246" s="168">
        <f>(COLUMNS(tbl_Geographic[#This Row] )- COUNTBLANK(tbl_Geographic[#This Row]))/COLUMNS(tbl_Geographic[#This Row])*100</f>
        <v>0</v>
      </c>
      <c r="N246" s="168">
        <f>(COLUMNS(tbl_statistical[#This Row] )- COUNTBLANK(tbl_statistical[#This Row]))/COLUMNS(tbl_statistical[#This Row])*100</f>
        <v>0</v>
      </c>
      <c r="O246" s="168">
        <f>(COLUMNS(tbl_MetadataLog[[#This Row],[Respondent]:[Filename]] )- COUNTBLANK($C246:$I246))/COLUMNS(tbl_MetadataLog[[#This Row],[Respondent]:[Filename]])*100</f>
        <v>0</v>
      </c>
    </row>
    <row r="247" spans="1:15" x14ac:dyDescent="0.35">
      <c r="A247" s="35">
        <f>MAIN!A247</f>
        <v>242</v>
      </c>
      <c r="B247" s="125" t="str">
        <f>MAIN!B247</f>
        <v>XTBC</v>
      </c>
      <c r="C247" s="56"/>
      <c r="D247" s="56"/>
      <c r="E247" s="56"/>
      <c r="F247" s="66"/>
      <c r="G247" s="66"/>
      <c r="H247" s="66"/>
      <c r="I247" s="66"/>
      <c r="J247" s="172"/>
      <c r="K247" s="172"/>
      <c r="L247" s="168">
        <f>(COLUMNS(tbl_Metadata_Main[[#This Row],[Title ]:[Unit of Analysis ]] )- COUNTBLANK(tbl_Metadata_Main[[#This Row],[Title ]:[Unit of Analysis ]] ))/COLUMNS(tbl_Metadata_Main[[#This Row],[Title ]:[Unit of Analysis ]] )*100</f>
        <v>1.9607843137254901</v>
      </c>
      <c r="M247" s="168">
        <f>(COLUMNS(tbl_Geographic[#This Row] )- COUNTBLANK(tbl_Geographic[#This Row]))/COLUMNS(tbl_Geographic[#This Row])*100</f>
        <v>0</v>
      </c>
      <c r="N247" s="168">
        <f>(COLUMNS(tbl_statistical[#This Row] )- COUNTBLANK(tbl_statistical[#This Row]))/COLUMNS(tbl_statistical[#This Row])*100</f>
        <v>0</v>
      </c>
      <c r="O247" s="168">
        <f>(COLUMNS(tbl_MetadataLog[[#This Row],[Respondent]:[Filename]] )- COUNTBLANK($C247:$I247))/COLUMNS(tbl_MetadataLog[[#This Row],[Respondent]:[Filename]])*100</f>
        <v>0</v>
      </c>
    </row>
    <row r="248" spans="1:15" x14ac:dyDescent="0.35">
      <c r="A248" s="35">
        <f>MAIN!A248</f>
        <v>243</v>
      </c>
      <c r="B248" s="125" t="str">
        <f>MAIN!B248</f>
        <v>XTBC</v>
      </c>
      <c r="C248" s="56"/>
      <c r="D248" s="56"/>
      <c r="E248" s="56"/>
      <c r="F248" s="66"/>
      <c r="G248" s="66"/>
      <c r="H248" s="66"/>
      <c r="I248" s="66"/>
      <c r="J248" s="172"/>
      <c r="K248" s="172"/>
      <c r="L248" s="168">
        <f>(COLUMNS(tbl_Metadata_Main[[#This Row],[Title ]:[Unit of Analysis ]] )- COUNTBLANK(tbl_Metadata_Main[[#This Row],[Title ]:[Unit of Analysis ]] ))/COLUMNS(tbl_Metadata_Main[[#This Row],[Title ]:[Unit of Analysis ]] )*100</f>
        <v>1.9607843137254901</v>
      </c>
      <c r="M248" s="168">
        <f>(COLUMNS(tbl_Geographic[#This Row] )- COUNTBLANK(tbl_Geographic[#This Row]))/COLUMNS(tbl_Geographic[#This Row])*100</f>
        <v>0</v>
      </c>
      <c r="N248" s="168">
        <f>(COLUMNS(tbl_statistical[#This Row] )- COUNTBLANK(tbl_statistical[#This Row]))/COLUMNS(tbl_statistical[#This Row])*100</f>
        <v>0</v>
      </c>
      <c r="O248" s="168">
        <f>(COLUMNS(tbl_MetadataLog[[#This Row],[Respondent]:[Filename]] )- COUNTBLANK($C248:$I248))/COLUMNS(tbl_MetadataLog[[#This Row],[Respondent]:[Filename]])*100</f>
        <v>0</v>
      </c>
    </row>
    <row r="249" spans="1:15" x14ac:dyDescent="0.35">
      <c r="A249" s="35">
        <f>MAIN!A249</f>
        <v>244</v>
      </c>
      <c r="B249" s="125" t="str">
        <f>MAIN!B249</f>
        <v>XTBC</v>
      </c>
      <c r="C249" s="56"/>
      <c r="D249" s="56"/>
      <c r="E249" s="56"/>
      <c r="F249" s="66"/>
      <c r="G249" s="66"/>
      <c r="H249" s="66"/>
      <c r="I249" s="66"/>
      <c r="J249" s="172"/>
      <c r="K249" s="172"/>
      <c r="L249" s="168">
        <f>(COLUMNS(tbl_Metadata_Main[[#This Row],[Title ]:[Unit of Analysis ]] )- COUNTBLANK(tbl_Metadata_Main[[#This Row],[Title ]:[Unit of Analysis ]] ))/COLUMNS(tbl_Metadata_Main[[#This Row],[Title ]:[Unit of Analysis ]] )*100</f>
        <v>1.9607843137254901</v>
      </c>
      <c r="M249" s="168">
        <f>(COLUMNS(tbl_Geographic[#This Row] )- COUNTBLANK(tbl_Geographic[#This Row]))/COLUMNS(tbl_Geographic[#This Row])*100</f>
        <v>0</v>
      </c>
      <c r="N249" s="168">
        <f>(COLUMNS(tbl_statistical[#This Row] )- COUNTBLANK(tbl_statistical[#This Row]))/COLUMNS(tbl_statistical[#This Row])*100</f>
        <v>0</v>
      </c>
      <c r="O249" s="168">
        <f>(COLUMNS(tbl_MetadataLog[[#This Row],[Respondent]:[Filename]] )- COUNTBLANK($C249:$I249))/COLUMNS(tbl_MetadataLog[[#This Row],[Respondent]:[Filename]])*100</f>
        <v>0</v>
      </c>
    </row>
    <row r="250" spans="1:15" x14ac:dyDescent="0.35">
      <c r="A250" s="35">
        <f>MAIN!A250</f>
        <v>245</v>
      </c>
      <c r="B250" s="125" t="str">
        <f>MAIN!B250</f>
        <v>XTBC</v>
      </c>
      <c r="C250" s="56"/>
      <c r="D250" s="56"/>
      <c r="E250" s="56"/>
      <c r="F250" s="66"/>
      <c r="G250" s="66"/>
      <c r="H250" s="66"/>
      <c r="I250" s="66"/>
      <c r="J250" s="172"/>
      <c r="K250" s="172"/>
      <c r="L250" s="168">
        <f>(COLUMNS(tbl_Metadata_Main[[#This Row],[Title ]:[Unit of Analysis ]] )- COUNTBLANK(tbl_Metadata_Main[[#This Row],[Title ]:[Unit of Analysis ]] ))/COLUMNS(tbl_Metadata_Main[[#This Row],[Title ]:[Unit of Analysis ]] )*100</f>
        <v>1.9607843137254901</v>
      </c>
      <c r="M250" s="168">
        <f>(COLUMNS(tbl_Geographic[#This Row] )- COUNTBLANK(tbl_Geographic[#This Row]))/COLUMNS(tbl_Geographic[#This Row])*100</f>
        <v>0</v>
      </c>
      <c r="N250" s="168">
        <f>(COLUMNS(tbl_statistical[#This Row] )- COUNTBLANK(tbl_statistical[#This Row]))/COLUMNS(tbl_statistical[#This Row])*100</f>
        <v>0</v>
      </c>
      <c r="O250" s="168">
        <f>(COLUMNS(tbl_MetadataLog[[#This Row],[Respondent]:[Filename]] )- COUNTBLANK($C250:$I250))/COLUMNS(tbl_MetadataLog[[#This Row],[Respondent]:[Filename]])*100</f>
        <v>0</v>
      </c>
    </row>
    <row r="251" spans="1:15" x14ac:dyDescent="0.35">
      <c r="A251" s="35">
        <f>MAIN!A251</f>
        <v>246</v>
      </c>
      <c r="B251" s="125" t="str">
        <f>MAIN!B251</f>
        <v>XTBC</v>
      </c>
      <c r="C251" s="56"/>
      <c r="D251" s="56"/>
      <c r="E251" s="56"/>
      <c r="F251" s="66"/>
      <c r="G251" s="66"/>
      <c r="H251" s="66"/>
      <c r="I251" s="66"/>
      <c r="J251" s="172"/>
      <c r="K251" s="172"/>
      <c r="L251" s="168">
        <f>(COLUMNS(tbl_Metadata_Main[[#This Row],[Title ]:[Unit of Analysis ]] )- COUNTBLANK(tbl_Metadata_Main[[#This Row],[Title ]:[Unit of Analysis ]] ))/COLUMNS(tbl_Metadata_Main[[#This Row],[Title ]:[Unit of Analysis ]] )*100</f>
        <v>1.9607843137254901</v>
      </c>
      <c r="M251" s="168">
        <f>(COLUMNS(tbl_Geographic[#This Row] )- COUNTBLANK(tbl_Geographic[#This Row]))/COLUMNS(tbl_Geographic[#This Row])*100</f>
        <v>0</v>
      </c>
      <c r="N251" s="168">
        <f>(COLUMNS(tbl_statistical[#This Row] )- COUNTBLANK(tbl_statistical[#This Row]))/COLUMNS(tbl_statistical[#This Row])*100</f>
        <v>0</v>
      </c>
      <c r="O251" s="168">
        <f>(COLUMNS(tbl_MetadataLog[[#This Row],[Respondent]:[Filename]] )- COUNTBLANK($C251:$I251))/COLUMNS(tbl_MetadataLog[[#This Row],[Respondent]:[Filename]])*100</f>
        <v>0</v>
      </c>
    </row>
    <row r="252" spans="1:15" x14ac:dyDescent="0.35">
      <c r="A252" s="35">
        <f>MAIN!A252</f>
        <v>247</v>
      </c>
      <c r="B252" s="125" t="str">
        <f>MAIN!B252</f>
        <v>XTBC</v>
      </c>
      <c r="C252" s="56"/>
      <c r="D252" s="56"/>
      <c r="E252" s="56"/>
      <c r="F252" s="66"/>
      <c r="G252" s="66"/>
      <c r="H252" s="66"/>
      <c r="I252" s="66"/>
      <c r="J252" s="172"/>
      <c r="K252" s="172"/>
      <c r="L252" s="168">
        <f>(COLUMNS(tbl_Metadata_Main[[#This Row],[Title ]:[Unit of Analysis ]] )- COUNTBLANK(tbl_Metadata_Main[[#This Row],[Title ]:[Unit of Analysis ]] ))/COLUMNS(tbl_Metadata_Main[[#This Row],[Title ]:[Unit of Analysis ]] )*100</f>
        <v>1.9607843137254901</v>
      </c>
      <c r="M252" s="168">
        <f>(COLUMNS(tbl_Geographic[#This Row] )- COUNTBLANK(tbl_Geographic[#This Row]))/COLUMNS(tbl_Geographic[#This Row])*100</f>
        <v>0</v>
      </c>
      <c r="N252" s="168">
        <f>(COLUMNS(tbl_statistical[#This Row] )- COUNTBLANK(tbl_statistical[#This Row]))/COLUMNS(tbl_statistical[#This Row])*100</f>
        <v>0</v>
      </c>
      <c r="O252" s="168">
        <f>(COLUMNS(tbl_MetadataLog[[#This Row],[Respondent]:[Filename]] )- COUNTBLANK($C252:$I252))/COLUMNS(tbl_MetadataLog[[#This Row],[Respondent]:[Filename]])*100</f>
        <v>0</v>
      </c>
    </row>
    <row r="253" spans="1:15" x14ac:dyDescent="0.35">
      <c r="A253" s="35">
        <f>MAIN!A253</f>
        <v>248</v>
      </c>
      <c r="B253" s="125" t="str">
        <f>MAIN!B253</f>
        <v>XTBC</v>
      </c>
      <c r="C253" s="56"/>
      <c r="D253" s="56"/>
      <c r="E253" s="56"/>
      <c r="F253" s="66"/>
      <c r="G253" s="66"/>
      <c r="H253" s="66"/>
      <c r="I253" s="66"/>
      <c r="J253" s="172"/>
      <c r="K253" s="172"/>
      <c r="L253" s="168">
        <f>(COLUMNS(tbl_Metadata_Main[[#This Row],[Title ]:[Unit of Analysis ]] )- COUNTBLANK(tbl_Metadata_Main[[#This Row],[Title ]:[Unit of Analysis ]] ))/COLUMNS(tbl_Metadata_Main[[#This Row],[Title ]:[Unit of Analysis ]] )*100</f>
        <v>1.9607843137254901</v>
      </c>
      <c r="M253" s="168">
        <f>(COLUMNS(tbl_Geographic[#This Row] )- COUNTBLANK(tbl_Geographic[#This Row]))/COLUMNS(tbl_Geographic[#This Row])*100</f>
        <v>0</v>
      </c>
      <c r="N253" s="168">
        <f>(COLUMNS(tbl_statistical[#This Row] )- COUNTBLANK(tbl_statistical[#This Row]))/COLUMNS(tbl_statistical[#This Row])*100</f>
        <v>0</v>
      </c>
      <c r="O253" s="168">
        <f>(COLUMNS(tbl_MetadataLog[[#This Row],[Respondent]:[Filename]] )- COUNTBLANK($C253:$I253))/COLUMNS(tbl_MetadataLog[[#This Row],[Respondent]:[Filename]])*100</f>
        <v>0</v>
      </c>
    </row>
    <row r="254" spans="1:15" x14ac:dyDescent="0.35">
      <c r="A254" s="35">
        <f>MAIN!A254</f>
        <v>249</v>
      </c>
      <c r="B254" s="125" t="str">
        <f>MAIN!B254</f>
        <v>XTBC</v>
      </c>
      <c r="C254" s="56"/>
      <c r="D254" s="56"/>
      <c r="E254" s="56"/>
      <c r="F254" s="66"/>
      <c r="G254" s="66"/>
      <c r="H254" s="66"/>
      <c r="I254" s="66"/>
      <c r="J254" s="172"/>
      <c r="K254" s="172"/>
      <c r="L254" s="168">
        <f>(COLUMNS(tbl_Metadata_Main[[#This Row],[Title ]:[Unit of Analysis ]] )- COUNTBLANK(tbl_Metadata_Main[[#This Row],[Title ]:[Unit of Analysis ]] ))/COLUMNS(tbl_Metadata_Main[[#This Row],[Title ]:[Unit of Analysis ]] )*100</f>
        <v>1.9607843137254901</v>
      </c>
      <c r="M254" s="168" t="e">
        <f>(COLUMNS(tbl_Geographic[#This Row] )- COUNTBLANK(tbl_Geographic[#This Row]))/COLUMNS(tbl_Geographic[#This Row])*100</f>
        <v>#VALUE!</v>
      </c>
      <c r="N254" s="168" t="e">
        <f>(COLUMNS(tbl_statistical[#This Row] )- COUNTBLANK(tbl_statistical[#This Row]))/COLUMNS(tbl_statistical[#This Row])*100</f>
        <v>#VALUE!</v>
      </c>
      <c r="O254" s="168">
        <f>(COLUMNS(tbl_MetadataLog[[#This Row],[Respondent]:[Filename]] )- COUNTBLANK($C254:$I254))/COLUMNS(tbl_MetadataLog[[#This Row],[Respondent]:[Filename]])*100</f>
        <v>0</v>
      </c>
    </row>
    <row r="255" spans="1:15" x14ac:dyDescent="0.35">
      <c r="A255" s="35">
        <f>MAIN!A255</f>
        <v>250</v>
      </c>
      <c r="B255" s="125" t="str">
        <f>MAIN!B255</f>
        <v>XTBC</v>
      </c>
      <c r="C255" s="56"/>
      <c r="D255" s="56"/>
      <c r="E255" s="56"/>
      <c r="F255" s="66"/>
      <c r="G255" s="66"/>
      <c r="H255" s="66"/>
      <c r="I255" s="66"/>
      <c r="J255" s="172"/>
      <c r="K255" s="172"/>
      <c r="L255" s="168">
        <f>(COLUMNS(tbl_Metadata_Main[[#This Row],[Title ]:[Unit of Analysis ]] )- COUNTBLANK(tbl_Metadata_Main[[#This Row],[Title ]:[Unit of Analysis ]] ))/COLUMNS(tbl_Metadata_Main[[#This Row],[Title ]:[Unit of Analysis ]] )*100</f>
        <v>1.9607843137254901</v>
      </c>
      <c r="M255" s="168" t="e">
        <f>(COLUMNS(tbl_Geographic[#This Row] )- COUNTBLANK(tbl_Geographic[#This Row]))/COLUMNS(tbl_Geographic[#This Row])*100</f>
        <v>#VALUE!</v>
      </c>
      <c r="N255" s="168" t="e">
        <f>(COLUMNS(tbl_statistical[#This Row] )- COUNTBLANK(tbl_statistical[#This Row]))/COLUMNS(tbl_statistical[#This Row])*100</f>
        <v>#VALUE!</v>
      </c>
      <c r="O255" s="168">
        <f>(COLUMNS(tbl_MetadataLog[[#This Row],[Respondent]:[Filename]] )- COUNTBLANK($C255:$I255))/COLUMNS(tbl_MetadataLog[[#This Row],[Respondent]:[Filename]])*100</f>
        <v>0</v>
      </c>
    </row>
    <row r="256" spans="1:15" x14ac:dyDescent="0.35">
      <c r="B256" s="125"/>
      <c r="C256" s="56"/>
      <c r="D256" s="56"/>
      <c r="E256" s="56"/>
      <c r="F256" s="66"/>
      <c r="G256" s="66"/>
      <c r="H256" s="66"/>
      <c r="I256" s="66"/>
      <c r="J256" s="172"/>
      <c r="K256" s="172"/>
      <c r="L256" s="173">
        <f>COUNTIF(tbl_MetadataLog[Main], "&gt;="&amp;L3)/COUNT(tbl_MetadataLog[Main])*100</f>
        <v>10.358565737051793</v>
      </c>
      <c r="M256" s="173">
        <f>COUNTIF(tbl_MetadataLog[Geographical], "&gt;="&amp;M3)/COUNT(tbl_MetadataLog[Geographical])*100</f>
        <v>12.048192771084338</v>
      </c>
      <c r="N256" s="173">
        <f>COUNTIF(tbl_MetadataLog[Statistical], "&gt;="&amp;N3)/COUNT(tbl_MetadataLog[Statistical])*100</f>
        <v>9.6385542168674707</v>
      </c>
      <c r="O256" s="173">
        <f>COUNTIF(tbl_MetadataLog[Metadata Log], "&gt;="&amp;O3)/COUNT(tbl_MetadataLog[Metadata Log])*100</f>
        <v>13.545816733067728</v>
      </c>
    </row>
  </sheetData>
  <sheetProtection selectLockedCells="1"/>
  <conditionalFormatting sqref="H5:H255">
    <cfRule type="expression" dxfId="116" priority="9">
      <formula>AND(H5 &gt;TODAY(), H5 &lt;=(TODAY()+28))</formula>
    </cfRule>
    <cfRule type="expression" dxfId="115" priority="13">
      <formula>H5&lt;TODAY()</formula>
    </cfRule>
  </conditionalFormatting>
  <conditionalFormatting sqref="H5:H255">
    <cfRule type="expression" dxfId="114" priority="8">
      <formula>AND(H5 &gt;TODAY(), H5 &gt; (TODAY()+28))</formula>
    </cfRule>
  </conditionalFormatting>
  <conditionalFormatting sqref="O5:O255">
    <cfRule type="cellIs" dxfId="113" priority="5" operator="greaterThan">
      <formula>$O$3</formula>
    </cfRule>
  </conditionalFormatting>
  <conditionalFormatting sqref="N5:N255">
    <cfRule type="cellIs" dxfId="112" priority="3" operator="greaterThan">
      <formula>$N$3</formula>
    </cfRule>
  </conditionalFormatting>
  <conditionalFormatting sqref="M5:N255">
    <cfRule type="cellIs" dxfId="111" priority="2" operator="greaterThan">
      <formula>$M$3</formula>
    </cfRule>
  </conditionalFormatting>
  <conditionalFormatting sqref="L5:L255">
    <cfRule type="cellIs" dxfId="110" priority="1" operator="greaterThan">
      <formula>$L$3</formula>
    </cfRule>
  </conditionalFormatting>
  <dataValidations count="1">
    <dataValidation allowBlank="1" showInputMessage="1" showErrorMessage="1" promptTitle="COLORS" prompt="Red - Data need to be reviewed_x000a_Orange - Data will need reviewing this month_x000a_Green - No data review currently pending" sqref="H4" xr:uid="{A851EA08-4EA7-4B57-917F-F7069C12137D}"/>
  </dataValidations>
  <pageMargins left="0.7" right="0.7" top="0.75" bottom="0.75" header="0.3" footer="0.3"/>
  <pageSetup paperSize="9" orientation="portrait" horizontalDpi="0" verticalDpi="0" r:id="rId1"/>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showErrorMessage="1" xr:uid="{BB2EBDFF-2911-40BE-B381-28E8B8BB60C3}">
          <x14:formula1>
            <xm:f>CONTACTS!$B$2:$B$34</xm:f>
          </x14:formula1>
          <xm:sqref>D5:D6 D8:D255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0E6D93-4EE3-4221-B1D4-64ADF0114E8D}">
  <sheetPr codeName="Sheet5"/>
  <dimension ref="A1:R141"/>
  <sheetViews>
    <sheetView workbookViewId="0">
      <selection activeCell="B8" sqref="B8"/>
    </sheetView>
  </sheetViews>
  <sheetFormatPr defaultColWidth="19.1796875" defaultRowHeight="14.5" x14ac:dyDescent="0.35"/>
  <cols>
    <col min="1" max="1" width="9.453125" style="6" bestFit="1" customWidth="1"/>
    <col min="2" max="2" width="31.81640625" style="6" customWidth="1"/>
    <col min="3" max="3" width="17.26953125" style="6" customWidth="1"/>
    <col min="4" max="4" width="15" style="6" customWidth="1"/>
    <col min="5" max="5" width="20.81640625" style="6" customWidth="1"/>
    <col min="6" max="7" width="19.1796875" style="6"/>
    <col min="8" max="8" width="11.81640625" style="6" customWidth="1"/>
    <col min="9" max="9" width="15" style="6" customWidth="1"/>
    <col min="10" max="10" width="16.26953125" style="6" customWidth="1"/>
    <col min="11" max="11" width="19.1796875" style="6"/>
    <col min="12" max="12" width="20.6328125" style="6" customWidth="1"/>
    <col min="13" max="13" width="12.54296875" style="6" customWidth="1"/>
    <col min="14" max="14" width="18" style="6" customWidth="1"/>
    <col min="15" max="17" width="19.1796875" style="6"/>
    <col min="19" max="16384" width="19.1796875" style="6"/>
  </cols>
  <sheetData>
    <row r="1" spans="1:18" s="5" customFormat="1" ht="44" thickBot="1" x14ac:dyDescent="0.4">
      <c r="A1" s="1" t="s">
        <v>15</v>
      </c>
      <c r="B1" s="2" t="s">
        <v>30</v>
      </c>
      <c r="C1" s="3" t="s">
        <v>16</v>
      </c>
      <c r="D1" s="3" t="s">
        <v>17</v>
      </c>
      <c r="E1" s="3" t="s">
        <v>18</v>
      </c>
      <c r="F1" s="3" t="s">
        <v>19</v>
      </c>
      <c r="G1" s="3" t="s">
        <v>20</v>
      </c>
      <c r="H1" s="3" t="s">
        <v>21</v>
      </c>
      <c r="I1" s="3" t="s">
        <v>22</v>
      </c>
      <c r="J1" s="3" t="s">
        <v>23</v>
      </c>
      <c r="K1" s="3" t="s">
        <v>24</v>
      </c>
      <c r="L1" s="3" t="s">
        <v>25</v>
      </c>
      <c r="M1" s="3" t="s">
        <v>26</v>
      </c>
      <c r="N1" s="3" t="s">
        <v>27</v>
      </c>
      <c r="O1" s="3" t="s">
        <v>28</v>
      </c>
      <c r="P1" s="4" t="s">
        <v>29</v>
      </c>
      <c r="Q1" s="109"/>
    </row>
    <row r="2" spans="1:18" s="5" customFormat="1" ht="29.5" thickBot="1" x14ac:dyDescent="0.4">
      <c r="A2" s="1" t="s">
        <v>0</v>
      </c>
      <c r="B2" s="94" t="s">
        <v>31</v>
      </c>
      <c r="C2" s="94" t="s">
        <v>1</v>
      </c>
      <c r="D2" s="95" t="s">
        <v>2</v>
      </c>
      <c r="E2" s="94" t="s">
        <v>3</v>
      </c>
      <c r="F2" s="95" t="s">
        <v>4</v>
      </c>
      <c r="G2" s="94" t="s">
        <v>5</v>
      </c>
      <c r="H2" s="94" t="s">
        <v>6</v>
      </c>
      <c r="I2" s="94" t="s">
        <v>7</v>
      </c>
      <c r="J2" s="94" t="s">
        <v>8</v>
      </c>
      <c r="K2" s="94" t="s">
        <v>9</v>
      </c>
      <c r="L2" s="94" t="s">
        <v>10</v>
      </c>
      <c r="M2" s="94" t="s">
        <v>11</v>
      </c>
      <c r="N2" s="96" t="s">
        <v>12</v>
      </c>
      <c r="O2" s="96" t="s">
        <v>13</v>
      </c>
      <c r="P2" s="97" t="s">
        <v>14</v>
      </c>
      <c r="Q2" s="110" t="s">
        <v>846</v>
      </c>
    </row>
    <row r="3" spans="1:18" ht="24" x14ac:dyDescent="0.35">
      <c r="A3" s="67">
        <v>1</v>
      </c>
      <c r="B3" s="68" t="s">
        <v>47</v>
      </c>
      <c r="C3" s="68" t="s">
        <v>60</v>
      </c>
      <c r="D3" s="68"/>
      <c r="E3" s="68" t="s">
        <v>73</v>
      </c>
      <c r="F3" s="183"/>
      <c r="G3" s="68" t="s">
        <v>82</v>
      </c>
      <c r="H3" s="68" t="s">
        <v>75</v>
      </c>
      <c r="I3" s="68" t="s">
        <v>78</v>
      </c>
      <c r="J3" s="68" t="s">
        <v>93</v>
      </c>
      <c r="K3" s="68" t="s">
        <v>76</v>
      </c>
      <c r="L3" s="68"/>
      <c r="M3" s="68" t="s">
        <v>83</v>
      </c>
      <c r="N3" s="68" t="s">
        <v>79</v>
      </c>
      <c r="O3" s="68" t="s">
        <v>84</v>
      </c>
      <c r="P3" s="68"/>
      <c r="Q3" s="111">
        <v>44249</v>
      </c>
      <c r="R3" s="6"/>
    </row>
    <row r="4" spans="1:18" ht="60" x14ac:dyDescent="0.35">
      <c r="A4" s="67">
        <v>2</v>
      </c>
      <c r="B4" s="68" t="s">
        <v>43</v>
      </c>
      <c r="C4" s="68" t="s">
        <v>51</v>
      </c>
      <c r="D4" s="68"/>
      <c r="E4" s="68" t="s">
        <v>66</v>
      </c>
      <c r="F4" s="183" t="s">
        <v>94</v>
      </c>
      <c r="G4" s="68" t="s">
        <v>90</v>
      </c>
      <c r="H4" s="68" t="s">
        <v>75</v>
      </c>
      <c r="I4" s="68" t="s">
        <v>78</v>
      </c>
      <c r="J4" s="68" t="s">
        <v>93</v>
      </c>
      <c r="K4" s="68" t="s">
        <v>76</v>
      </c>
      <c r="L4" s="68"/>
      <c r="M4" s="68" t="s">
        <v>92</v>
      </c>
      <c r="N4" s="68" t="s">
        <v>90</v>
      </c>
      <c r="O4" s="68" t="s">
        <v>89</v>
      </c>
      <c r="P4" s="68"/>
      <c r="Q4" s="111">
        <v>44249</v>
      </c>
      <c r="R4" s="6"/>
    </row>
    <row r="5" spans="1:18" ht="36" x14ac:dyDescent="0.35">
      <c r="A5" s="67">
        <v>3</v>
      </c>
      <c r="B5" s="68" t="s">
        <v>35</v>
      </c>
      <c r="C5" s="68" t="s">
        <v>53</v>
      </c>
      <c r="D5" s="68"/>
      <c r="E5" s="68" t="s">
        <v>65</v>
      </c>
      <c r="F5" s="183" t="s">
        <v>100</v>
      </c>
      <c r="G5" s="68" t="s">
        <v>101</v>
      </c>
      <c r="H5" s="68" t="s">
        <v>75</v>
      </c>
      <c r="I5" s="68" t="s">
        <v>78</v>
      </c>
      <c r="J5" s="68" t="s">
        <v>93</v>
      </c>
      <c r="K5" s="68" t="s">
        <v>76</v>
      </c>
      <c r="L5" s="68"/>
      <c r="M5" s="68" t="s">
        <v>99</v>
      </c>
      <c r="N5" s="68" t="s">
        <v>102</v>
      </c>
      <c r="O5" s="68" t="s">
        <v>98</v>
      </c>
      <c r="P5" s="68" t="s">
        <v>103</v>
      </c>
      <c r="Q5" s="111">
        <v>44249</v>
      </c>
      <c r="R5" s="6"/>
    </row>
    <row r="6" spans="1:18" x14ac:dyDescent="0.35">
      <c r="A6" s="67">
        <v>4</v>
      </c>
      <c r="B6" s="68" t="s">
        <v>33</v>
      </c>
      <c r="C6" s="68" t="s">
        <v>107</v>
      </c>
      <c r="D6" s="68"/>
      <c r="E6" s="68" t="s">
        <v>108</v>
      </c>
      <c r="F6" s="183"/>
      <c r="G6" s="68" t="s">
        <v>111</v>
      </c>
      <c r="H6" s="68" t="s">
        <v>109</v>
      </c>
      <c r="I6" s="68" t="s">
        <v>78</v>
      </c>
      <c r="J6" s="68" t="s">
        <v>93</v>
      </c>
      <c r="K6" s="68" t="s">
        <v>76</v>
      </c>
      <c r="L6" s="68" t="s">
        <v>106</v>
      </c>
      <c r="M6" s="68" t="s">
        <v>105</v>
      </c>
      <c r="N6" s="68" t="s">
        <v>110</v>
      </c>
      <c r="O6" s="68" t="s">
        <v>104</v>
      </c>
      <c r="P6" s="68"/>
      <c r="Q6" s="68"/>
      <c r="R6" s="6"/>
    </row>
    <row r="7" spans="1:18" ht="42" x14ac:dyDescent="0.35">
      <c r="A7" s="67">
        <v>24</v>
      </c>
      <c r="B7" s="68" t="s">
        <v>833</v>
      </c>
      <c r="C7" s="68" t="s">
        <v>958</v>
      </c>
      <c r="D7" s="68"/>
      <c r="E7" s="68" t="s">
        <v>108</v>
      </c>
      <c r="F7" s="183" t="s">
        <v>964</v>
      </c>
      <c r="G7" s="68" t="s">
        <v>960</v>
      </c>
      <c r="H7" s="68" t="s">
        <v>75</v>
      </c>
      <c r="I7" s="68"/>
      <c r="J7" s="68" t="s">
        <v>93</v>
      </c>
      <c r="K7" s="68" t="s">
        <v>76</v>
      </c>
      <c r="L7" s="121" t="s">
        <v>961</v>
      </c>
      <c r="M7" s="68" t="s">
        <v>962</v>
      </c>
      <c r="N7" s="69" t="s">
        <v>963</v>
      </c>
      <c r="O7" s="130" t="s">
        <v>959</v>
      </c>
      <c r="P7" s="68"/>
      <c r="Q7" s="111">
        <v>44264</v>
      </c>
      <c r="R7" s="6"/>
    </row>
    <row r="8" spans="1:18" ht="43.5" x14ac:dyDescent="0.35">
      <c r="A8" s="67">
        <v>28</v>
      </c>
      <c r="B8" s="68" t="s">
        <v>1159</v>
      </c>
      <c r="C8" s="68" t="s">
        <v>1164</v>
      </c>
      <c r="D8" s="68"/>
      <c r="E8" s="68" t="s">
        <v>1165</v>
      </c>
      <c r="F8" s="183"/>
      <c r="G8" s="68" t="s">
        <v>1161</v>
      </c>
      <c r="H8" s="68" t="s">
        <v>75</v>
      </c>
      <c r="I8" s="68"/>
      <c r="J8" s="68" t="s">
        <v>93</v>
      </c>
      <c r="K8" s="68" t="s">
        <v>76</v>
      </c>
      <c r="L8" s="121"/>
      <c r="M8" s="203" t="s">
        <v>1162</v>
      </c>
      <c r="N8" s="68" t="s">
        <v>79</v>
      </c>
      <c r="O8" s="121" t="s">
        <v>1160</v>
      </c>
      <c r="P8" s="68"/>
      <c r="Q8" s="111">
        <v>44270</v>
      </c>
      <c r="R8" s="6"/>
    </row>
    <row r="9" spans="1:18" ht="24" x14ac:dyDescent="0.35">
      <c r="A9" s="67">
        <v>23</v>
      </c>
      <c r="B9" s="68" t="s">
        <v>947</v>
      </c>
      <c r="C9" s="68" t="s">
        <v>948</v>
      </c>
      <c r="D9" s="68"/>
      <c r="E9" s="68" t="s">
        <v>949</v>
      </c>
      <c r="F9" s="183" t="s">
        <v>950</v>
      </c>
      <c r="G9" s="68" t="s">
        <v>951</v>
      </c>
      <c r="H9" s="68" t="s">
        <v>952</v>
      </c>
      <c r="I9" s="68"/>
      <c r="J9" s="68" t="s">
        <v>78</v>
      </c>
      <c r="K9" s="68" t="s">
        <v>953</v>
      </c>
      <c r="L9" s="121" t="s">
        <v>954</v>
      </c>
      <c r="M9" s="68" t="s">
        <v>955</v>
      </c>
      <c r="N9" s="69" t="s">
        <v>78</v>
      </c>
      <c r="O9" s="121" t="s">
        <v>956</v>
      </c>
      <c r="P9" s="68"/>
      <c r="Q9" s="111">
        <v>44264</v>
      </c>
      <c r="R9" s="6"/>
    </row>
    <row r="10" spans="1:18" ht="24" x14ac:dyDescent="0.35">
      <c r="A10" s="67">
        <v>5</v>
      </c>
      <c r="B10" s="68" t="s">
        <v>38</v>
      </c>
      <c r="C10" s="68" t="s">
        <v>55</v>
      </c>
      <c r="D10" s="68"/>
      <c r="E10" s="68" t="s">
        <v>68</v>
      </c>
      <c r="F10" s="183"/>
      <c r="G10" s="68" t="s">
        <v>120</v>
      </c>
      <c r="H10" s="68" t="s">
        <v>75</v>
      </c>
      <c r="I10" s="68" t="s">
        <v>78</v>
      </c>
      <c r="J10" s="68" t="s">
        <v>93</v>
      </c>
      <c r="K10" s="68" t="s">
        <v>76</v>
      </c>
      <c r="L10" s="68" t="s">
        <v>123</v>
      </c>
      <c r="M10" s="68" t="s">
        <v>121</v>
      </c>
      <c r="N10" s="68" t="s">
        <v>79</v>
      </c>
      <c r="O10" s="68" t="s">
        <v>122</v>
      </c>
      <c r="P10" s="68"/>
      <c r="Q10" s="111">
        <v>44249</v>
      </c>
      <c r="R10" s="6"/>
    </row>
    <row r="11" spans="1:18" ht="24" x14ac:dyDescent="0.35">
      <c r="A11" s="67">
        <v>6</v>
      </c>
      <c r="B11" s="68" t="s">
        <v>37</v>
      </c>
      <c r="C11" s="68" t="s">
        <v>54</v>
      </c>
      <c r="D11" s="68"/>
      <c r="E11" s="68" t="s">
        <v>67</v>
      </c>
      <c r="F11" s="183"/>
      <c r="G11" s="68" t="s">
        <v>79</v>
      </c>
      <c r="H11" s="68" t="s">
        <v>75</v>
      </c>
      <c r="I11" s="68" t="s">
        <v>78</v>
      </c>
      <c r="J11" s="68" t="s">
        <v>93</v>
      </c>
      <c r="K11" s="68" t="s">
        <v>76</v>
      </c>
      <c r="L11" s="68" t="s">
        <v>126</v>
      </c>
      <c r="M11" s="68" t="s">
        <v>124</v>
      </c>
      <c r="N11" s="68" t="s">
        <v>79</v>
      </c>
      <c r="O11" s="68" t="s">
        <v>125</v>
      </c>
      <c r="P11" s="68"/>
      <c r="Q11" s="111">
        <v>44249</v>
      </c>
      <c r="R11" s="6"/>
    </row>
    <row r="12" spans="1:18" ht="24" x14ac:dyDescent="0.35">
      <c r="A12" s="67">
        <v>7</v>
      </c>
      <c r="B12" s="68" t="s">
        <v>48</v>
      </c>
      <c r="C12" s="68" t="s">
        <v>61</v>
      </c>
      <c r="D12" s="68"/>
      <c r="E12" s="68" t="s">
        <v>65</v>
      </c>
      <c r="F12" s="183"/>
      <c r="G12" s="68" t="s">
        <v>116</v>
      </c>
      <c r="H12" s="68" t="s">
        <v>75</v>
      </c>
      <c r="I12" s="68" t="s">
        <v>78</v>
      </c>
      <c r="J12" s="68" t="s">
        <v>93</v>
      </c>
      <c r="K12" s="68" t="s">
        <v>76</v>
      </c>
      <c r="L12" s="68" t="s">
        <v>119</v>
      </c>
      <c r="M12" s="68" t="s">
        <v>117</v>
      </c>
      <c r="N12" s="68" t="s">
        <v>79</v>
      </c>
      <c r="O12" s="68" t="s">
        <v>118</v>
      </c>
      <c r="P12" s="68"/>
      <c r="Q12" s="111">
        <v>44249</v>
      </c>
      <c r="R12" s="6"/>
    </row>
    <row r="13" spans="1:18" ht="24" x14ac:dyDescent="0.35">
      <c r="A13" s="67">
        <v>8</v>
      </c>
      <c r="B13" s="68" t="s">
        <v>44</v>
      </c>
      <c r="C13" s="68" t="s">
        <v>57</v>
      </c>
      <c r="D13" s="68"/>
      <c r="E13" s="68" t="s">
        <v>71</v>
      </c>
      <c r="F13" s="183"/>
      <c r="G13" s="68" t="s">
        <v>79</v>
      </c>
      <c r="H13" s="68" t="s">
        <v>75</v>
      </c>
      <c r="I13" s="68" t="s">
        <v>78</v>
      </c>
      <c r="J13" s="68" t="s">
        <v>93</v>
      </c>
      <c r="K13" s="68" t="s">
        <v>76</v>
      </c>
      <c r="L13" s="68"/>
      <c r="M13" s="68" t="s">
        <v>77</v>
      </c>
      <c r="N13" s="68" t="s">
        <v>79</v>
      </c>
      <c r="O13" s="68"/>
      <c r="P13" s="68"/>
      <c r="Q13" s="111">
        <v>44249</v>
      </c>
      <c r="R13" s="6"/>
    </row>
    <row r="14" spans="1:18" ht="24" x14ac:dyDescent="0.35">
      <c r="A14" s="67">
        <v>9</v>
      </c>
      <c r="B14" s="68" t="s">
        <v>45</v>
      </c>
      <c r="C14" s="68" t="s">
        <v>58</v>
      </c>
      <c r="D14" s="68"/>
      <c r="E14" s="68" t="s">
        <v>72</v>
      </c>
      <c r="F14" s="183"/>
      <c r="G14" s="123" t="s">
        <v>79</v>
      </c>
      <c r="H14" s="68" t="s">
        <v>75</v>
      </c>
      <c r="I14" s="68" t="s">
        <v>78</v>
      </c>
      <c r="J14" s="68" t="s">
        <v>93</v>
      </c>
      <c r="K14" s="68" t="s">
        <v>76</v>
      </c>
      <c r="L14" s="68"/>
      <c r="M14" s="68" t="s">
        <v>87</v>
      </c>
      <c r="N14" s="68" t="s">
        <v>79</v>
      </c>
      <c r="O14" s="68" t="s">
        <v>88</v>
      </c>
      <c r="P14" s="68"/>
      <c r="Q14" s="111">
        <v>44249</v>
      </c>
      <c r="R14" s="6"/>
    </row>
    <row r="15" spans="1:18" ht="36" x14ac:dyDescent="0.35">
      <c r="A15" s="67">
        <v>10</v>
      </c>
      <c r="B15" s="68" t="s">
        <v>42</v>
      </c>
      <c r="C15" s="68"/>
      <c r="D15" s="68"/>
      <c r="E15" s="68"/>
      <c r="F15" s="183"/>
      <c r="G15" s="68" t="s">
        <v>138</v>
      </c>
      <c r="H15" s="68" t="s">
        <v>139</v>
      </c>
      <c r="I15" s="68" t="s">
        <v>78</v>
      </c>
      <c r="J15" s="68" t="s">
        <v>93</v>
      </c>
      <c r="K15" s="68" t="s">
        <v>76</v>
      </c>
      <c r="L15" s="68"/>
      <c r="M15" s="68" t="s">
        <v>140</v>
      </c>
      <c r="N15" s="68" t="s">
        <v>78</v>
      </c>
      <c r="O15" s="68" t="s">
        <v>141</v>
      </c>
      <c r="P15" s="68" t="s">
        <v>142</v>
      </c>
      <c r="Q15" s="68"/>
      <c r="R15" s="6"/>
    </row>
    <row r="16" spans="1:18" ht="42" x14ac:dyDescent="0.35">
      <c r="A16" s="67">
        <v>29</v>
      </c>
      <c r="B16" s="68" t="s">
        <v>1195</v>
      </c>
      <c r="C16" s="68" t="s">
        <v>821</v>
      </c>
      <c r="D16" s="68"/>
      <c r="E16" s="68" t="s">
        <v>821</v>
      </c>
      <c r="F16" s="184" t="s">
        <v>1202</v>
      </c>
      <c r="G16" s="68"/>
      <c r="H16" s="68" t="s">
        <v>1198</v>
      </c>
      <c r="I16" s="68"/>
      <c r="J16" s="68"/>
      <c r="K16" s="68" t="s">
        <v>1199</v>
      </c>
      <c r="L16" s="121" t="s">
        <v>1201</v>
      </c>
      <c r="M16" s="68" t="s">
        <v>1200</v>
      </c>
      <c r="N16" s="68" t="s">
        <v>1197</v>
      </c>
      <c r="O16" s="130" t="s">
        <v>1196</v>
      </c>
      <c r="P16" s="68"/>
      <c r="Q16" s="111">
        <v>44270</v>
      </c>
      <c r="R16" s="6"/>
    </row>
    <row r="17" spans="1:18" ht="19" x14ac:dyDescent="0.35">
      <c r="A17" s="67">
        <v>11</v>
      </c>
      <c r="B17" s="68" t="s">
        <v>36</v>
      </c>
      <c r="C17" s="68" t="s">
        <v>50</v>
      </c>
      <c r="D17" s="68"/>
      <c r="E17" s="68" t="s">
        <v>63</v>
      </c>
      <c r="F17" s="183"/>
      <c r="G17" s="122"/>
      <c r="H17" s="68"/>
      <c r="I17" s="68" t="s">
        <v>78</v>
      </c>
      <c r="J17" s="68" t="s">
        <v>93</v>
      </c>
      <c r="K17" s="68" t="s">
        <v>76</v>
      </c>
      <c r="L17" s="68"/>
      <c r="M17" s="68"/>
      <c r="N17" s="68"/>
      <c r="O17" s="68"/>
      <c r="P17" s="68"/>
      <c r="Q17" s="68"/>
      <c r="R17" s="6"/>
    </row>
    <row r="18" spans="1:18" ht="60" x14ac:dyDescent="0.35">
      <c r="A18" s="67">
        <v>31</v>
      </c>
      <c r="B18" s="68" t="s">
        <v>1028</v>
      </c>
      <c r="C18" s="68" t="s">
        <v>821</v>
      </c>
      <c r="D18" s="68"/>
      <c r="E18" s="68"/>
      <c r="F18" s="184" t="s">
        <v>1029</v>
      </c>
      <c r="G18" s="68" t="s">
        <v>1030</v>
      </c>
      <c r="H18" s="68" t="s">
        <v>1031</v>
      </c>
      <c r="I18" s="68"/>
      <c r="J18" s="68">
        <v>1200</v>
      </c>
      <c r="K18" s="68" t="s">
        <v>1032</v>
      </c>
      <c r="L18" s="121" t="s">
        <v>1033</v>
      </c>
      <c r="M18" s="68" t="s">
        <v>1034</v>
      </c>
      <c r="N18" s="69" t="s">
        <v>821</v>
      </c>
      <c r="O18" s="130" t="s">
        <v>1035</v>
      </c>
      <c r="P18" s="68"/>
      <c r="Q18" s="111">
        <v>44266</v>
      </c>
      <c r="R18" s="6"/>
    </row>
    <row r="19" spans="1:18" ht="29" x14ac:dyDescent="0.35">
      <c r="A19" s="67">
        <v>26</v>
      </c>
      <c r="B19" s="68" t="s">
        <v>1036</v>
      </c>
      <c r="C19" s="68" t="s">
        <v>1037</v>
      </c>
      <c r="D19" s="68"/>
      <c r="E19" s="68"/>
      <c r="F19" s="183"/>
      <c r="G19" s="68" t="s">
        <v>1038</v>
      </c>
      <c r="H19" s="68" t="s">
        <v>1039</v>
      </c>
      <c r="I19" s="68" t="s">
        <v>1040</v>
      </c>
      <c r="J19" s="68" t="s">
        <v>1041</v>
      </c>
      <c r="K19" s="68" t="s">
        <v>942</v>
      </c>
      <c r="L19" s="121" t="s">
        <v>1044</v>
      </c>
      <c r="M19" s="68" t="s">
        <v>1043</v>
      </c>
      <c r="N19" s="68"/>
      <c r="O19" s="68" t="s">
        <v>1042</v>
      </c>
      <c r="P19" s="68"/>
      <c r="Q19" s="111">
        <v>44270</v>
      </c>
      <c r="R19" s="6"/>
    </row>
    <row r="20" spans="1:18" ht="24" x14ac:dyDescent="0.35">
      <c r="A20" s="67">
        <v>12</v>
      </c>
      <c r="B20" s="68" t="s">
        <v>839</v>
      </c>
      <c r="C20" s="68" t="s">
        <v>837</v>
      </c>
      <c r="D20" s="68"/>
      <c r="E20" s="68" t="s">
        <v>838</v>
      </c>
      <c r="F20" s="183"/>
      <c r="G20" s="68" t="s">
        <v>129</v>
      </c>
      <c r="H20" s="68" t="s">
        <v>75</v>
      </c>
      <c r="I20" s="68" t="s">
        <v>78</v>
      </c>
      <c r="J20" s="68" t="s">
        <v>93</v>
      </c>
      <c r="K20" s="68" t="s">
        <v>76</v>
      </c>
      <c r="L20" s="68"/>
      <c r="M20" s="68" t="s">
        <v>130</v>
      </c>
      <c r="N20" s="68" t="s">
        <v>79</v>
      </c>
      <c r="O20" s="68"/>
      <c r="P20" s="68"/>
      <c r="Q20" s="111">
        <v>44249</v>
      </c>
      <c r="R20" s="6"/>
    </row>
    <row r="21" spans="1:18" ht="24" x14ac:dyDescent="0.35">
      <c r="A21" s="67">
        <v>13</v>
      </c>
      <c r="B21" s="68" t="s">
        <v>46</v>
      </c>
      <c r="C21" s="68" t="s">
        <v>59</v>
      </c>
      <c r="D21" s="68"/>
      <c r="E21" s="68" t="s">
        <v>128</v>
      </c>
      <c r="F21" s="183"/>
      <c r="G21" s="68" t="s">
        <v>79</v>
      </c>
      <c r="H21" s="68" t="s">
        <v>86</v>
      </c>
      <c r="I21" s="68" t="s">
        <v>78</v>
      </c>
      <c r="J21" s="68" t="s">
        <v>93</v>
      </c>
      <c r="K21" s="68" t="s">
        <v>76</v>
      </c>
      <c r="L21" s="68"/>
      <c r="M21" s="68" t="s">
        <v>85</v>
      </c>
      <c r="N21" s="68" t="s">
        <v>79</v>
      </c>
      <c r="O21" s="68" t="s">
        <v>131</v>
      </c>
      <c r="P21" s="68"/>
      <c r="Q21" s="68"/>
      <c r="R21" s="6"/>
    </row>
    <row r="22" spans="1:18" ht="24" x14ac:dyDescent="0.35">
      <c r="A22" s="67">
        <v>14</v>
      </c>
      <c r="B22" s="68" t="s">
        <v>41</v>
      </c>
      <c r="C22" s="68"/>
      <c r="D22" s="68"/>
      <c r="E22" s="68"/>
      <c r="F22" s="183"/>
      <c r="G22" s="68" t="s">
        <v>143</v>
      </c>
      <c r="H22" s="68" t="s">
        <v>75</v>
      </c>
      <c r="I22" s="68" t="s">
        <v>78</v>
      </c>
      <c r="J22" s="68" t="s">
        <v>93</v>
      </c>
      <c r="K22" s="68" t="s">
        <v>76</v>
      </c>
      <c r="L22" s="68"/>
      <c r="M22" s="68" t="s">
        <v>144</v>
      </c>
      <c r="N22" s="69" t="s">
        <v>78</v>
      </c>
      <c r="O22" s="68" t="s">
        <v>145</v>
      </c>
      <c r="P22" s="68" t="s">
        <v>146</v>
      </c>
      <c r="Q22" s="111">
        <v>44249</v>
      </c>
      <c r="R22" s="6"/>
    </row>
    <row r="23" spans="1:18" ht="24" x14ac:dyDescent="0.35">
      <c r="A23" s="67">
        <v>15</v>
      </c>
      <c r="B23" s="68" t="s">
        <v>49</v>
      </c>
      <c r="C23" s="68" t="s">
        <v>62</v>
      </c>
      <c r="D23" s="68"/>
      <c r="E23" s="68" t="s">
        <v>74</v>
      </c>
      <c r="F23" s="183"/>
      <c r="G23" s="68" t="s">
        <v>113</v>
      </c>
      <c r="H23" s="68" t="s">
        <v>75</v>
      </c>
      <c r="I23" s="68" t="s">
        <v>78</v>
      </c>
      <c r="J23" s="68" t="s">
        <v>93</v>
      </c>
      <c r="K23" s="68" t="s">
        <v>76</v>
      </c>
      <c r="L23" s="68"/>
      <c r="M23" s="68" t="s">
        <v>112</v>
      </c>
      <c r="N23" s="68" t="s">
        <v>114</v>
      </c>
      <c r="O23" s="68" t="s">
        <v>115</v>
      </c>
      <c r="P23" s="68"/>
      <c r="Q23" s="111">
        <v>44249</v>
      </c>
      <c r="R23" s="6"/>
    </row>
    <row r="24" spans="1:18" x14ac:dyDescent="0.35">
      <c r="A24" s="67">
        <v>16</v>
      </c>
      <c r="B24" s="68" t="s">
        <v>39</v>
      </c>
      <c r="C24" s="68" t="s">
        <v>56</v>
      </c>
      <c r="D24" s="68"/>
      <c r="E24" s="68" t="s">
        <v>69</v>
      </c>
      <c r="F24" s="183"/>
      <c r="G24" s="68"/>
      <c r="H24" s="68"/>
      <c r="I24" s="68" t="s">
        <v>78</v>
      </c>
      <c r="J24" s="68" t="s">
        <v>93</v>
      </c>
      <c r="K24" s="68" t="s">
        <v>76</v>
      </c>
      <c r="L24" s="68"/>
      <c r="M24" s="68"/>
      <c r="N24" s="68"/>
      <c r="O24" s="68"/>
      <c r="P24" s="68"/>
      <c r="Q24" s="68"/>
    </row>
    <row r="25" spans="1:18" ht="24" x14ac:dyDescent="0.35">
      <c r="A25" s="67">
        <v>30</v>
      </c>
      <c r="B25" s="68" t="s">
        <v>1225</v>
      </c>
      <c r="C25" s="68" t="s">
        <v>1226</v>
      </c>
      <c r="D25" s="68"/>
      <c r="E25" s="68" t="s">
        <v>1229</v>
      </c>
      <c r="F25" s="187"/>
      <c r="G25" s="68" t="s">
        <v>1227</v>
      </c>
      <c r="H25" s="68" t="s">
        <v>75</v>
      </c>
      <c r="I25" s="68"/>
      <c r="J25" s="68" t="s">
        <v>93</v>
      </c>
      <c r="K25" s="68" t="s">
        <v>76</v>
      </c>
      <c r="L25" s="130"/>
      <c r="M25" s="68"/>
      <c r="N25" s="68" t="s">
        <v>79</v>
      </c>
      <c r="O25" s="130" t="s">
        <v>1228</v>
      </c>
      <c r="P25" s="68"/>
      <c r="Q25" s="111">
        <v>44271</v>
      </c>
    </row>
    <row r="26" spans="1:18" ht="24" x14ac:dyDescent="0.35">
      <c r="A26" s="67">
        <v>22</v>
      </c>
      <c r="B26" s="68" t="s">
        <v>937</v>
      </c>
      <c r="C26" s="68" t="s">
        <v>944</v>
      </c>
      <c r="D26" s="68"/>
      <c r="E26" s="68" t="s">
        <v>821</v>
      </c>
      <c r="F26" s="183" t="s">
        <v>938</v>
      </c>
      <c r="G26" s="68" t="s">
        <v>940</v>
      </c>
      <c r="H26" s="68" t="s">
        <v>939</v>
      </c>
      <c r="I26" s="68" t="s">
        <v>943</v>
      </c>
      <c r="J26" s="68" t="s">
        <v>941</v>
      </c>
      <c r="K26" s="68" t="s">
        <v>942</v>
      </c>
      <c r="L26" s="68"/>
      <c r="M26" s="68" t="s">
        <v>945</v>
      </c>
      <c r="N26" s="69" t="s">
        <v>78</v>
      </c>
      <c r="O26" s="121" t="s">
        <v>946</v>
      </c>
      <c r="P26" s="68"/>
      <c r="Q26" s="111">
        <v>44264</v>
      </c>
    </row>
    <row r="27" spans="1:18" x14ac:dyDescent="0.35">
      <c r="A27" s="67">
        <v>17</v>
      </c>
      <c r="B27" s="68" t="s">
        <v>32</v>
      </c>
      <c r="C27" s="68" t="s">
        <v>50</v>
      </c>
      <c r="D27" s="68"/>
      <c r="E27" s="68" t="s">
        <v>63</v>
      </c>
      <c r="F27" s="183"/>
      <c r="G27" s="68"/>
      <c r="H27" s="68"/>
      <c r="I27" s="68" t="s">
        <v>78</v>
      </c>
      <c r="J27" s="68" t="s">
        <v>93</v>
      </c>
      <c r="K27" s="68" t="s">
        <v>76</v>
      </c>
      <c r="L27" s="68"/>
      <c r="M27" s="68" t="s">
        <v>91</v>
      </c>
      <c r="N27" s="68"/>
      <c r="O27" s="68"/>
      <c r="P27" s="68"/>
      <c r="Q27" s="68"/>
    </row>
    <row r="28" spans="1:18" ht="36" x14ac:dyDescent="0.35">
      <c r="A28" s="67">
        <v>18</v>
      </c>
      <c r="B28" s="68" t="s">
        <v>705</v>
      </c>
      <c r="C28" s="68" t="s">
        <v>80</v>
      </c>
      <c r="D28" s="68"/>
      <c r="E28" s="68" t="s">
        <v>81</v>
      </c>
      <c r="F28" s="183"/>
      <c r="G28" s="68"/>
      <c r="H28" s="68" t="s">
        <v>75</v>
      </c>
      <c r="I28" s="68" t="s">
        <v>78</v>
      </c>
      <c r="J28" s="68" t="s">
        <v>93</v>
      </c>
      <c r="K28" s="68" t="s">
        <v>76</v>
      </c>
      <c r="L28" s="68" t="s">
        <v>127</v>
      </c>
      <c r="M28" s="68"/>
      <c r="N28" s="68"/>
      <c r="O28" s="68"/>
      <c r="P28" s="68"/>
      <c r="Q28" s="111">
        <v>44249</v>
      </c>
    </row>
    <row r="29" spans="1:18" x14ac:dyDescent="0.35">
      <c r="A29" s="67">
        <v>19</v>
      </c>
      <c r="B29" s="68" t="s">
        <v>1758</v>
      </c>
      <c r="C29" s="68" t="s">
        <v>862</v>
      </c>
      <c r="D29" s="68"/>
      <c r="E29" s="68" t="s">
        <v>863</v>
      </c>
      <c r="F29" s="183"/>
      <c r="G29" s="68" t="s">
        <v>864</v>
      </c>
      <c r="H29" s="68" t="s">
        <v>75</v>
      </c>
      <c r="I29" s="68" t="s">
        <v>78</v>
      </c>
      <c r="J29" s="68" t="s">
        <v>93</v>
      </c>
      <c r="K29" s="68" t="s">
        <v>76</v>
      </c>
      <c r="L29" s="121" t="s">
        <v>865</v>
      </c>
      <c r="M29" s="68" t="s">
        <v>866</v>
      </c>
      <c r="N29" s="68" t="s">
        <v>79</v>
      </c>
      <c r="O29" s="68" t="s">
        <v>867</v>
      </c>
      <c r="P29" s="68"/>
      <c r="Q29" s="111">
        <v>44263</v>
      </c>
    </row>
    <row r="30" spans="1:18" x14ac:dyDescent="0.35">
      <c r="A30" s="67">
        <v>27</v>
      </c>
      <c r="B30" s="68" t="s">
        <v>1138</v>
      </c>
      <c r="C30" s="68" t="s">
        <v>1115</v>
      </c>
      <c r="D30" s="68"/>
      <c r="E30" s="68"/>
      <c r="F30" s="183"/>
      <c r="G30" s="68"/>
      <c r="H30" s="68" t="s">
        <v>75</v>
      </c>
      <c r="I30" s="68"/>
      <c r="J30" s="68" t="s">
        <v>93</v>
      </c>
      <c r="K30" s="68" t="s">
        <v>76</v>
      </c>
      <c r="L30" s="121"/>
      <c r="M30" s="123" t="s">
        <v>1163</v>
      </c>
      <c r="N30" s="68"/>
      <c r="O30" s="121" t="s">
        <v>1139</v>
      </c>
      <c r="P30" s="68"/>
      <c r="Q30" s="111">
        <v>44270</v>
      </c>
    </row>
    <row r="31" spans="1:18" ht="31.5" x14ac:dyDescent="0.35">
      <c r="A31" s="67">
        <v>20</v>
      </c>
      <c r="B31" s="68" t="s">
        <v>34</v>
      </c>
      <c r="C31" s="68" t="s">
        <v>52</v>
      </c>
      <c r="D31" s="68"/>
      <c r="E31" s="68" t="s">
        <v>64</v>
      </c>
      <c r="F31" s="183" t="s">
        <v>134</v>
      </c>
      <c r="G31" s="68" t="s">
        <v>135</v>
      </c>
      <c r="H31" s="68" t="s">
        <v>75</v>
      </c>
      <c r="I31" s="68" t="s">
        <v>78</v>
      </c>
      <c r="J31" s="68" t="s">
        <v>93</v>
      </c>
      <c r="K31" s="68" t="s">
        <v>76</v>
      </c>
      <c r="L31" s="68" t="s">
        <v>136</v>
      </c>
      <c r="M31" s="68" t="s">
        <v>133</v>
      </c>
      <c r="N31" s="68" t="s">
        <v>137</v>
      </c>
      <c r="O31" s="68" t="s">
        <v>132</v>
      </c>
      <c r="P31" s="68"/>
      <c r="Q31" s="111">
        <v>44249</v>
      </c>
    </row>
    <row r="32" spans="1:18" ht="58" x14ac:dyDescent="0.35">
      <c r="A32" s="67">
        <v>25</v>
      </c>
      <c r="B32" s="68" t="s">
        <v>970</v>
      </c>
      <c r="C32" s="68" t="s">
        <v>968</v>
      </c>
      <c r="D32" s="68"/>
      <c r="E32" s="68" t="s">
        <v>969</v>
      </c>
      <c r="F32" s="183"/>
      <c r="G32" s="68" t="s">
        <v>972</v>
      </c>
      <c r="H32" s="68" t="s">
        <v>973</v>
      </c>
      <c r="I32" s="68" t="s">
        <v>974</v>
      </c>
      <c r="J32" s="68" t="s">
        <v>971</v>
      </c>
      <c r="K32" s="68" t="s">
        <v>942</v>
      </c>
      <c r="L32" s="121" t="s">
        <v>975</v>
      </c>
      <c r="M32" s="68" t="s">
        <v>976</v>
      </c>
      <c r="N32" s="69" t="s">
        <v>78</v>
      </c>
      <c r="O32" s="121" t="s">
        <v>977</v>
      </c>
      <c r="P32" s="68"/>
      <c r="Q32" s="111">
        <v>44264</v>
      </c>
    </row>
    <row r="33" spans="1:17" ht="24" x14ac:dyDescent="0.35">
      <c r="A33" s="67">
        <v>21</v>
      </c>
      <c r="B33" s="68" t="s">
        <v>40</v>
      </c>
      <c r="C33" s="68"/>
      <c r="D33" s="68"/>
      <c r="E33" s="68" t="s">
        <v>70</v>
      </c>
      <c r="F33" s="183"/>
      <c r="G33" s="68"/>
      <c r="H33" s="68" t="s">
        <v>86</v>
      </c>
      <c r="I33" s="68" t="s">
        <v>78</v>
      </c>
      <c r="J33" s="68" t="s">
        <v>93</v>
      </c>
      <c r="K33" s="68" t="s">
        <v>76</v>
      </c>
      <c r="L33" s="68"/>
      <c r="M33" s="68" t="s">
        <v>97</v>
      </c>
      <c r="N33" s="68" t="s">
        <v>96</v>
      </c>
      <c r="O33" s="68" t="s">
        <v>95</v>
      </c>
      <c r="P33" s="68"/>
      <c r="Q33" s="111">
        <v>44263</v>
      </c>
    </row>
    <row r="34" spans="1:17" ht="72" x14ac:dyDescent="0.35">
      <c r="A34" s="67">
        <v>32</v>
      </c>
      <c r="B34" s="164" t="s">
        <v>1328</v>
      </c>
      <c r="C34" s="164" t="s">
        <v>1329</v>
      </c>
      <c r="D34" s="164"/>
      <c r="E34" s="164" t="s">
        <v>1330</v>
      </c>
      <c r="F34" s="205" t="s">
        <v>1331</v>
      </c>
      <c r="G34" s="164" t="s">
        <v>1332</v>
      </c>
      <c r="H34" s="164" t="s">
        <v>1333</v>
      </c>
      <c r="I34" s="164" t="s">
        <v>1334</v>
      </c>
      <c r="J34" s="164"/>
      <c r="K34" s="164"/>
      <c r="L34" s="164"/>
      <c r="M34" s="164"/>
      <c r="N34" s="164"/>
      <c r="O34" s="164"/>
      <c r="P34" s="164"/>
      <c r="Q34" s="164"/>
    </row>
    <row r="35" spans="1:17" x14ac:dyDescent="0.35">
      <c r="C35" s="7"/>
      <c r="D35" s="7"/>
      <c r="E35" s="7"/>
      <c r="F35" s="7"/>
      <c r="G35" s="7"/>
    </row>
    <row r="36" spans="1:17" x14ac:dyDescent="0.35">
      <c r="C36" s="7"/>
      <c r="D36" s="7"/>
      <c r="E36" s="7"/>
      <c r="F36" s="7"/>
      <c r="G36" s="7"/>
    </row>
    <row r="37" spans="1:17" x14ac:dyDescent="0.35">
      <c r="C37" s="7"/>
      <c r="D37" s="7"/>
      <c r="E37" s="7"/>
      <c r="F37" s="7"/>
      <c r="G37" s="7"/>
    </row>
    <row r="38" spans="1:17" x14ac:dyDescent="0.35">
      <c r="C38" s="7"/>
      <c r="D38" s="7"/>
      <c r="E38" s="7"/>
      <c r="F38" s="7"/>
      <c r="G38" s="7"/>
    </row>
    <row r="39" spans="1:17" x14ac:dyDescent="0.35">
      <c r="C39" s="7"/>
      <c r="D39" s="7"/>
      <c r="E39" s="7"/>
      <c r="F39" s="7"/>
      <c r="G39" s="7"/>
    </row>
    <row r="40" spans="1:17" x14ac:dyDescent="0.35">
      <c r="C40" s="7"/>
      <c r="D40" s="7"/>
      <c r="E40" s="7"/>
      <c r="F40" s="7"/>
      <c r="G40" s="7"/>
    </row>
    <row r="41" spans="1:17" x14ac:dyDescent="0.35">
      <c r="C41" s="7"/>
      <c r="D41" s="7"/>
      <c r="E41" s="7"/>
      <c r="F41" s="7"/>
      <c r="G41" s="7"/>
    </row>
    <row r="42" spans="1:17" x14ac:dyDescent="0.35">
      <c r="C42" s="7"/>
      <c r="D42" s="7"/>
      <c r="E42" s="7"/>
      <c r="F42" s="7"/>
      <c r="G42" s="7"/>
    </row>
    <row r="43" spans="1:17" x14ac:dyDescent="0.35">
      <c r="C43" s="7"/>
      <c r="D43" s="7"/>
      <c r="E43" s="7"/>
      <c r="F43" s="7"/>
      <c r="G43" s="7"/>
    </row>
    <row r="44" spans="1:17" x14ac:dyDescent="0.35">
      <c r="C44" s="7"/>
      <c r="D44" s="7"/>
      <c r="E44" s="7"/>
      <c r="F44" s="7"/>
      <c r="G44" s="7"/>
    </row>
    <row r="45" spans="1:17" x14ac:dyDescent="0.35">
      <c r="C45" s="7"/>
      <c r="D45" s="7"/>
      <c r="E45" s="7"/>
      <c r="F45" s="7"/>
      <c r="G45" s="7"/>
    </row>
    <row r="46" spans="1:17" x14ac:dyDescent="0.35">
      <c r="C46" s="7"/>
      <c r="D46" s="7"/>
      <c r="E46" s="7"/>
      <c r="F46" s="7"/>
      <c r="G46" s="7"/>
    </row>
    <row r="47" spans="1:17" x14ac:dyDescent="0.35">
      <c r="C47" s="7"/>
      <c r="D47" s="7"/>
      <c r="E47" s="7"/>
      <c r="F47" s="7"/>
      <c r="G47" s="7"/>
    </row>
    <row r="48" spans="1:17" x14ac:dyDescent="0.35">
      <c r="C48" s="7"/>
      <c r="D48" s="7"/>
      <c r="E48" s="7"/>
      <c r="F48" s="7"/>
      <c r="G48" s="7"/>
    </row>
    <row r="49" spans="3:7" x14ac:dyDescent="0.35">
      <c r="C49" s="7"/>
      <c r="D49" s="7"/>
      <c r="E49" s="7"/>
      <c r="F49" s="7"/>
      <c r="G49" s="7"/>
    </row>
    <row r="50" spans="3:7" x14ac:dyDescent="0.35">
      <c r="C50" s="7"/>
      <c r="D50" s="7"/>
      <c r="E50" s="7"/>
      <c r="F50" s="7"/>
      <c r="G50" s="7"/>
    </row>
    <row r="51" spans="3:7" x14ac:dyDescent="0.35">
      <c r="C51" s="7"/>
      <c r="D51" s="7"/>
      <c r="E51" s="7"/>
      <c r="F51" s="7"/>
      <c r="G51" s="7"/>
    </row>
    <row r="52" spans="3:7" x14ac:dyDescent="0.35">
      <c r="C52" s="7"/>
      <c r="D52" s="7"/>
      <c r="E52" s="7"/>
      <c r="F52" s="7"/>
      <c r="G52" s="7"/>
    </row>
    <row r="53" spans="3:7" x14ac:dyDescent="0.35">
      <c r="C53" s="7"/>
      <c r="D53" s="7"/>
      <c r="E53" s="7"/>
      <c r="F53" s="7"/>
      <c r="G53" s="7"/>
    </row>
    <row r="54" spans="3:7" x14ac:dyDescent="0.35">
      <c r="C54" s="7"/>
      <c r="D54" s="7"/>
      <c r="E54" s="7"/>
      <c r="F54" s="7"/>
      <c r="G54" s="7"/>
    </row>
    <row r="55" spans="3:7" x14ac:dyDescent="0.35">
      <c r="C55" s="7"/>
      <c r="D55" s="7"/>
      <c r="E55" s="7"/>
      <c r="F55" s="7"/>
      <c r="G55" s="7"/>
    </row>
    <row r="56" spans="3:7" x14ac:dyDescent="0.35">
      <c r="C56" s="7"/>
      <c r="D56" s="7"/>
      <c r="E56" s="7"/>
      <c r="F56" s="7"/>
      <c r="G56" s="7"/>
    </row>
    <row r="57" spans="3:7" x14ac:dyDescent="0.35">
      <c r="C57" s="7"/>
      <c r="D57" s="7"/>
      <c r="E57" s="7"/>
      <c r="F57" s="7"/>
      <c r="G57" s="7"/>
    </row>
    <row r="58" spans="3:7" x14ac:dyDescent="0.35">
      <c r="C58" s="7"/>
      <c r="D58" s="7"/>
      <c r="E58" s="7"/>
      <c r="F58" s="7"/>
      <c r="G58" s="7"/>
    </row>
    <row r="59" spans="3:7" x14ac:dyDescent="0.35">
      <c r="C59" s="7"/>
      <c r="D59" s="7"/>
      <c r="E59" s="7"/>
      <c r="F59" s="7"/>
      <c r="G59" s="7"/>
    </row>
    <row r="60" spans="3:7" x14ac:dyDescent="0.35">
      <c r="C60" s="7"/>
      <c r="D60" s="7"/>
      <c r="E60" s="7"/>
      <c r="F60" s="7"/>
      <c r="G60" s="7"/>
    </row>
    <row r="61" spans="3:7" x14ac:dyDescent="0.35">
      <c r="C61" s="7"/>
      <c r="D61" s="7"/>
      <c r="E61" s="7"/>
      <c r="F61" s="7"/>
      <c r="G61" s="7"/>
    </row>
    <row r="62" spans="3:7" x14ac:dyDescent="0.35">
      <c r="C62" s="7"/>
      <c r="D62" s="7"/>
      <c r="E62" s="7"/>
      <c r="F62" s="7"/>
      <c r="G62" s="7"/>
    </row>
    <row r="63" spans="3:7" x14ac:dyDescent="0.35">
      <c r="C63" s="7"/>
      <c r="D63" s="7"/>
      <c r="E63" s="7"/>
      <c r="F63" s="7"/>
      <c r="G63" s="7"/>
    </row>
    <row r="64" spans="3:7" x14ac:dyDescent="0.35">
      <c r="C64" s="7"/>
      <c r="D64" s="7"/>
      <c r="E64" s="7"/>
      <c r="F64" s="7"/>
      <c r="G64" s="7"/>
    </row>
    <row r="65" spans="3:7" x14ac:dyDescent="0.35">
      <c r="C65" s="7"/>
      <c r="D65" s="7"/>
      <c r="E65" s="7"/>
      <c r="F65" s="7"/>
      <c r="G65" s="7"/>
    </row>
    <row r="66" spans="3:7" x14ac:dyDescent="0.35">
      <c r="C66" s="7"/>
      <c r="D66" s="7"/>
      <c r="E66" s="7"/>
      <c r="F66" s="7"/>
      <c r="G66" s="7"/>
    </row>
    <row r="67" spans="3:7" x14ac:dyDescent="0.35">
      <c r="C67" s="7"/>
      <c r="D67" s="7"/>
      <c r="E67" s="7"/>
      <c r="F67" s="7"/>
      <c r="G67" s="7"/>
    </row>
    <row r="68" spans="3:7" x14ac:dyDescent="0.35">
      <c r="C68" s="7"/>
      <c r="D68" s="7"/>
      <c r="E68" s="7"/>
      <c r="F68" s="7"/>
      <c r="G68" s="7"/>
    </row>
    <row r="69" spans="3:7" x14ac:dyDescent="0.35">
      <c r="C69" s="7"/>
      <c r="D69" s="7"/>
      <c r="E69" s="7"/>
      <c r="F69" s="7"/>
      <c r="G69" s="7"/>
    </row>
    <row r="70" spans="3:7" x14ac:dyDescent="0.35">
      <c r="C70" s="7"/>
      <c r="D70" s="7"/>
      <c r="E70" s="7"/>
      <c r="F70" s="7"/>
      <c r="G70" s="7"/>
    </row>
    <row r="71" spans="3:7" x14ac:dyDescent="0.35">
      <c r="C71" s="7"/>
      <c r="D71" s="7"/>
      <c r="E71" s="7"/>
      <c r="F71" s="7"/>
      <c r="G71" s="7"/>
    </row>
    <row r="72" spans="3:7" x14ac:dyDescent="0.35">
      <c r="C72" s="7"/>
      <c r="D72" s="7"/>
      <c r="E72" s="7"/>
      <c r="F72" s="7"/>
      <c r="G72" s="7"/>
    </row>
    <row r="73" spans="3:7" x14ac:dyDescent="0.35">
      <c r="C73" s="7"/>
      <c r="D73" s="7"/>
      <c r="E73" s="7"/>
      <c r="F73" s="7"/>
      <c r="G73" s="7"/>
    </row>
    <row r="74" spans="3:7" x14ac:dyDescent="0.35">
      <c r="C74" s="7"/>
      <c r="D74" s="7"/>
      <c r="E74" s="7"/>
      <c r="F74" s="7"/>
      <c r="G74" s="7"/>
    </row>
    <row r="75" spans="3:7" x14ac:dyDescent="0.35">
      <c r="C75" s="7"/>
      <c r="D75" s="7"/>
      <c r="E75" s="7"/>
      <c r="F75" s="7"/>
      <c r="G75" s="7"/>
    </row>
    <row r="76" spans="3:7" x14ac:dyDescent="0.35">
      <c r="C76" s="7"/>
      <c r="D76" s="7"/>
      <c r="E76" s="7"/>
      <c r="F76" s="7"/>
      <c r="G76" s="7"/>
    </row>
    <row r="77" spans="3:7" x14ac:dyDescent="0.35">
      <c r="C77" s="7"/>
      <c r="D77" s="7"/>
      <c r="E77" s="7"/>
      <c r="F77" s="7"/>
      <c r="G77" s="7"/>
    </row>
    <row r="78" spans="3:7" x14ac:dyDescent="0.35">
      <c r="C78" s="7"/>
      <c r="D78" s="7"/>
      <c r="E78" s="7"/>
      <c r="F78" s="7"/>
      <c r="G78" s="7"/>
    </row>
    <row r="79" spans="3:7" x14ac:dyDescent="0.35">
      <c r="C79" s="7"/>
      <c r="D79" s="7"/>
      <c r="E79" s="7"/>
      <c r="F79" s="7"/>
      <c r="G79" s="7"/>
    </row>
    <row r="80" spans="3:7" x14ac:dyDescent="0.35">
      <c r="C80" s="7"/>
      <c r="D80" s="7"/>
      <c r="E80" s="7"/>
      <c r="F80" s="7"/>
      <c r="G80" s="7"/>
    </row>
    <row r="81" spans="3:7" x14ac:dyDescent="0.35">
      <c r="C81" s="7"/>
      <c r="D81" s="7"/>
      <c r="E81" s="7"/>
      <c r="F81" s="7"/>
      <c r="G81" s="7"/>
    </row>
    <row r="82" spans="3:7" x14ac:dyDescent="0.35">
      <c r="C82" s="7"/>
      <c r="D82" s="7"/>
      <c r="E82" s="7"/>
      <c r="F82" s="7"/>
      <c r="G82" s="7"/>
    </row>
    <row r="83" spans="3:7" x14ac:dyDescent="0.35">
      <c r="C83" s="7"/>
      <c r="D83" s="7"/>
      <c r="E83" s="7"/>
      <c r="F83" s="7"/>
      <c r="G83" s="7"/>
    </row>
    <row r="84" spans="3:7" x14ac:dyDescent="0.35">
      <c r="C84" s="7"/>
      <c r="D84" s="7"/>
      <c r="E84" s="7"/>
      <c r="F84" s="7"/>
      <c r="G84" s="7"/>
    </row>
    <row r="85" spans="3:7" x14ac:dyDescent="0.35">
      <c r="C85" s="7"/>
      <c r="D85" s="7"/>
      <c r="E85" s="7"/>
      <c r="F85" s="7"/>
      <c r="G85" s="7"/>
    </row>
    <row r="86" spans="3:7" x14ac:dyDescent="0.35">
      <c r="C86" s="7"/>
      <c r="D86" s="7"/>
      <c r="E86" s="7"/>
      <c r="F86" s="7"/>
      <c r="G86" s="7"/>
    </row>
    <row r="87" spans="3:7" x14ac:dyDescent="0.35">
      <c r="C87" s="7"/>
      <c r="D87" s="7"/>
      <c r="E87" s="7"/>
      <c r="F87" s="7"/>
      <c r="G87" s="7"/>
    </row>
    <row r="88" spans="3:7" x14ac:dyDescent="0.35">
      <c r="C88" s="7"/>
      <c r="D88" s="7"/>
      <c r="E88" s="7"/>
      <c r="F88" s="7"/>
      <c r="G88" s="7"/>
    </row>
    <row r="89" spans="3:7" x14ac:dyDescent="0.35">
      <c r="C89" s="7"/>
      <c r="D89" s="7"/>
      <c r="E89" s="7"/>
      <c r="F89" s="7"/>
      <c r="G89" s="7"/>
    </row>
    <row r="90" spans="3:7" x14ac:dyDescent="0.35">
      <c r="C90" s="7"/>
      <c r="D90" s="7"/>
      <c r="E90" s="7"/>
      <c r="F90" s="7"/>
      <c r="G90" s="7"/>
    </row>
    <row r="91" spans="3:7" x14ac:dyDescent="0.35">
      <c r="C91" s="7"/>
      <c r="D91" s="7"/>
      <c r="E91" s="7"/>
      <c r="F91" s="7"/>
      <c r="G91" s="7"/>
    </row>
    <row r="92" spans="3:7" x14ac:dyDescent="0.35">
      <c r="C92" s="7"/>
      <c r="D92" s="7"/>
      <c r="E92" s="7"/>
      <c r="F92" s="7"/>
      <c r="G92" s="7"/>
    </row>
    <row r="93" spans="3:7" x14ac:dyDescent="0.35">
      <c r="C93" s="7"/>
      <c r="D93" s="7"/>
      <c r="E93" s="7"/>
      <c r="F93" s="7"/>
      <c r="G93" s="7"/>
    </row>
    <row r="94" spans="3:7" x14ac:dyDescent="0.35">
      <c r="C94" s="7"/>
      <c r="D94" s="7"/>
      <c r="E94" s="7"/>
      <c r="F94" s="7"/>
      <c r="G94" s="7"/>
    </row>
    <row r="95" spans="3:7" x14ac:dyDescent="0.35">
      <c r="C95" s="7"/>
      <c r="D95" s="7"/>
      <c r="E95" s="7"/>
      <c r="F95" s="7"/>
      <c r="G95" s="7"/>
    </row>
    <row r="96" spans="3:7" x14ac:dyDescent="0.35">
      <c r="C96" s="7"/>
      <c r="D96" s="7"/>
      <c r="E96" s="7"/>
      <c r="F96" s="7"/>
      <c r="G96" s="7"/>
    </row>
    <row r="97" spans="3:7" x14ac:dyDescent="0.35">
      <c r="C97" s="7"/>
      <c r="D97" s="7"/>
      <c r="E97" s="7"/>
      <c r="F97" s="7"/>
      <c r="G97" s="7"/>
    </row>
    <row r="98" spans="3:7" x14ac:dyDescent="0.35">
      <c r="C98" s="7"/>
      <c r="D98" s="7"/>
      <c r="E98" s="7"/>
      <c r="F98" s="7"/>
      <c r="G98" s="7"/>
    </row>
    <row r="99" spans="3:7" x14ac:dyDescent="0.35">
      <c r="C99" s="7"/>
      <c r="D99" s="7"/>
      <c r="E99" s="7"/>
      <c r="F99" s="7"/>
      <c r="G99" s="7"/>
    </row>
    <row r="100" spans="3:7" x14ac:dyDescent="0.35">
      <c r="C100" s="7"/>
      <c r="D100" s="7"/>
      <c r="E100" s="7"/>
      <c r="F100" s="7"/>
      <c r="G100" s="7"/>
    </row>
    <row r="101" spans="3:7" x14ac:dyDescent="0.35">
      <c r="C101" s="7"/>
      <c r="D101" s="7"/>
      <c r="E101" s="7"/>
      <c r="F101" s="7"/>
      <c r="G101" s="7"/>
    </row>
    <row r="102" spans="3:7" x14ac:dyDescent="0.35">
      <c r="C102" s="7"/>
      <c r="D102" s="7"/>
      <c r="E102" s="7"/>
      <c r="F102" s="7"/>
      <c r="G102" s="7"/>
    </row>
    <row r="103" spans="3:7" x14ac:dyDescent="0.35">
      <c r="C103" s="7"/>
      <c r="D103" s="7"/>
      <c r="E103" s="7"/>
      <c r="F103" s="7"/>
      <c r="G103" s="7"/>
    </row>
    <row r="104" spans="3:7" x14ac:dyDescent="0.35">
      <c r="C104" s="7"/>
      <c r="D104" s="7"/>
      <c r="E104" s="7"/>
      <c r="F104" s="7"/>
      <c r="G104" s="7"/>
    </row>
    <row r="105" spans="3:7" x14ac:dyDescent="0.35">
      <c r="C105" s="7"/>
      <c r="D105" s="7"/>
      <c r="E105" s="7"/>
      <c r="F105" s="7"/>
      <c r="G105" s="7"/>
    </row>
    <row r="106" spans="3:7" x14ac:dyDescent="0.35">
      <c r="C106" s="7"/>
      <c r="D106" s="7"/>
      <c r="E106" s="7"/>
      <c r="F106" s="7"/>
      <c r="G106" s="7"/>
    </row>
    <row r="107" spans="3:7" x14ac:dyDescent="0.35">
      <c r="C107" s="7"/>
      <c r="D107" s="7"/>
      <c r="E107" s="7"/>
      <c r="F107" s="7"/>
      <c r="G107" s="7"/>
    </row>
    <row r="108" spans="3:7" x14ac:dyDescent="0.35">
      <c r="C108" s="7"/>
      <c r="D108" s="7"/>
      <c r="E108" s="7"/>
      <c r="F108" s="7"/>
      <c r="G108" s="7"/>
    </row>
    <row r="109" spans="3:7" x14ac:dyDescent="0.35">
      <c r="C109" s="7"/>
      <c r="D109" s="7"/>
      <c r="E109" s="7"/>
      <c r="F109" s="7"/>
      <c r="G109" s="7"/>
    </row>
    <row r="110" spans="3:7" x14ac:dyDescent="0.35">
      <c r="C110" s="7"/>
      <c r="D110" s="7"/>
      <c r="E110" s="7"/>
      <c r="F110" s="7"/>
      <c r="G110" s="7"/>
    </row>
    <row r="111" spans="3:7" x14ac:dyDescent="0.35">
      <c r="C111" s="7"/>
      <c r="D111" s="7"/>
      <c r="E111" s="7"/>
      <c r="F111" s="7"/>
      <c r="G111" s="7"/>
    </row>
    <row r="112" spans="3:7" x14ac:dyDescent="0.35">
      <c r="C112" s="7"/>
      <c r="D112" s="7"/>
      <c r="E112" s="7"/>
      <c r="F112" s="7"/>
      <c r="G112" s="7"/>
    </row>
    <row r="113" spans="3:7" x14ac:dyDescent="0.35">
      <c r="C113" s="7"/>
      <c r="D113" s="7"/>
      <c r="E113" s="7"/>
      <c r="F113" s="7"/>
      <c r="G113" s="7"/>
    </row>
    <row r="114" spans="3:7" x14ac:dyDescent="0.35">
      <c r="C114" s="7"/>
      <c r="D114" s="7"/>
      <c r="E114" s="7"/>
      <c r="F114" s="7"/>
      <c r="G114" s="7"/>
    </row>
    <row r="115" spans="3:7" x14ac:dyDescent="0.35">
      <c r="C115" s="7"/>
      <c r="D115" s="7"/>
      <c r="E115" s="7"/>
      <c r="F115" s="7"/>
      <c r="G115" s="7"/>
    </row>
    <row r="116" spans="3:7" x14ac:dyDescent="0.35">
      <c r="C116" s="7"/>
      <c r="D116" s="7"/>
      <c r="E116" s="7"/>
      <c r="F116" s="7"/>
      <c r="G116" s="7"/>
    </row>
    <row r="117" spans="3:7" x14ac:dyDescent="0.35">
      <c r="C117" s="7"/>
      <c r="D117" s="7"/>
      <c r="E117" s="7"/>
      <c r="F117" s="7"/>
      <c r="G117" s="7"/>
    </row>
    <row r="118" spans="3:7" x14ac:dyDescent="0.35">
      <c r="C118" s="7"/>
      <c r="D118" s="7"/>
      <c r="E118" s="7"/>
      <c r="F118" s="7"/>
      <c r="G118" s="7"/>
    </row>
    <row r="119" spans="3:7" x14ac:dyDescent="0.35">
      <c r="C119" s="7"/>
      <c r="D119" s="7"/>
      <c r="E119" s="7"/>
      <c r="F119" s="7"/>
      <c r="G119" s="7"/>
    </row>
    <row r="120" spans="3:7" x14ac:dyDescent="0.35">
      <c r="C120" s="7"/>
      <c r="D120" s="7"/>
      <c r="E120" s="7"/>
      <c r="F120" s="7"/>
      <c r="G120" s="7"/>
    </row>
    <row r="121" spans="3:7" x14ac:dyDescent="0.35">
      <c r="C121" s="7"/>
      <c r="D121" s="7"/>
      <c r="E121" s="7"/>
      <c r="F121" s="7"/>
      <c r="G121" s="7"/>
    </row>
    <row r="122" spans="3:7" x14ac:dyDescent="0.35">
      <c r="C122" s="7"/>
      <c r="D122" s="7"/>
      <c r="E122" s="7"/>
      <c r="F122" s="7"/>
      <c r="G122" s="7"/>
    </row>
    <row r="123" spans="3:7" x14ac:dyDescent="0.35">
      <c r="C123" s="7"/>
      <c r="D123" s="7"/>
      <c r="E123" s="7"/>
      <c r="F123" s="7"/>
      <c r="G123" s="7"/>
    </row>
    <row r="124" spans="3:7" x14ac:dyDescent="0.35">
      <c r="C124" s="7"/>
      <c r="D124" s="7"/>
      <c r="E124" s="7"/>
      <c r="F124" s="7"/>
      <c r="G124" s="7"/>
    </row>
    <row r="125" spans="3:7" x14ac:dyDescent="0.35">
      <c r="C125" s="7"/>
      <c r="D125" s="7"/>
      <c r="E125" s="7"/>
      <c r="F125" s="7"/>
      <c r="G125" s="7"/>
    </row>
    <row r="126" spans="3:7" x14ac:dyDescent="0.35">
      <c r="C126" s="7"/>
      <c r="D126" s="7"/>
      <c r="E126" s="7"/>
      <c r="F126" s="7"/>
      <c r="G126" s="7"/>
    </row>
    <row r="127" spans="3:7" x14ac:dyDescent="0.35">
      <c r="C127" s="7"/>
      <c r="D127" s="7"/>
      <c r="E127" s="7"/>
      <c r="F127" s="7"/>
      <c r="G127" s="7"/>
    </row>
    <row r="128" spans="3:7" x14ac:dyDescent="0.35">
      <c r="C128" s="7"/>
      <c r="D128" s="7"/>
      <c r="E128" s="7"/>
      <c r="F128" s="7"/>
      <c r="G128" s="7"/>
    </row>
    <row r="129" spans="3:7" x14ac:dyDescent="0.35">
      <c r="C129" s="7"/>
      <c r="D129" s="7"/>
      <c r="E129" s="7"/>
      <c r="F129" s="7"/>
      <c r="G129" s="7"/>
    </row>
    <row r="130" spans="3:7" x14ac:dyDescent="0.35">
      <c r="C130" s="7"/>
      <c r="D130" s="7"/>
      <c r="E130" s="7"/>
      <c r="F130" s="7"/>
      <c r="G130" s="7"/>
    </row>
    <row r="131" spans="3:7" x14ac:dyDescent="0.35">
      <c r="C131" s="7"/>
      <c r="D131" s="7"/>
      <c r="E131" s="7"/>
      <c r="F131" s="7"/>
      <c r="G131" s="7"/>
    </row>
    <row r="132" spans="3:7" x14ac:dyDescent="0.35">
      <c r="C132" s="7"/>
      <c r="D132" s="7"/>
      <c r="E132" s="7"/>
      <c r="F132" s="7"/>
      <c r="G132" s="7"/>
    </row>
    <row r="133" spans="3:7" x14ac:dyDescent="0.35">
      <c r="C133" s="7"/>
      <c r="D133" s="7"/>
      <c r="E133" s="7"/>
      <c r="F133" s="7"/>
      <c r="G133" s="7"/>
    </row>
    <row r="134" spans="3:7" x14ac:dyDescent="0.35">
      <c r="C134" s="7"/>
      <c r="D134" s="7"/>
      <c r="E134" s="7"/>
      <c r="F134" s="7"/>
      <c r="G134" s="7"/>
    </row>
    <row r="135" spans="3:7" x14ac:dyDescent="0.35">
      <c r="C135" s="7"/>
      <c r="D135" s="7"/>
      <c r="E135" s="7"/>
      <c r="F135" s="7"/>
      <c r="G135" s="7"/>
    </row>
    <row r="136" spans="3:7" x14ac:dyDescent="0.35">
      <c r="C136" s="7"/>
      <c r="D136" s="7"/>
      <c r="E136" s="7"/>
      <c r="F136" s="7"/>
      <c r="G136" s="7"/>
    </row>
    <row r="137" spans="3:7" x14ac:dyDescent="0.35">
      <c r="C137" s="7"/>
      <c r="D137" s="7"/>
      <c r="E137" s="7"/>
      <c r="F137" s="7"/>
      <c r="G137" s="7"/>
    </row>
    <row r="138" spans="3:7" x14ac:dyDescent="0.35">
      <c r="C138" s="7"/>
      <c r="D138" s="7"/>
      <c r="E138" s="7"/>
      <c r="F138" s="7"/>
      <c r="G138" s="7"/>
    </row>
    <row r="139" spans="3:7" x14ac:dyDescent="0.35">
      <c r="C139" s="7"/>
      <c r="D139" s="7"/>
      <c r="E139" s="7"/>
      <c r="F139" s="7"/>
      <c r="G139" s="7"/>
    </row>
    <row r="140" spans="3:7" x14ac:dyDescent="0.35">
      <c r="C140" s="7"/>
      <c r="D140" s="7"/>
      <c r="E140" s="7"/>
      <c r="F140" s="7"/>
      <c r="G140" s="7"/>
    </row>
    <row r="141" spans="3:7" x14ac:dyDescent="0.35">
      <c r="C141" s="7"/>
      <c r="D141" s="7"/>
      <c r="E141" s="7"/>
      <c r="F141" s="7"/>
      <c r="G141" s="7"/>
    </row>
  </sheetData>
  <sheetProtection selectLockedCells="1"/>
  <sortState xmlns:xlrd2="http://schemas.microsoft.com/office/spreadsheetml/2017/richdata2" ref="B3:Q23">
    <sortCondition ref="B3:B23"/>
  </sortState>
  <phoneticPr fontId="2" type="noConversion"/>
  <dataValidations disablePrompts="1" count="2">
    <dataValidation allowBlank="1" showInputMessage="1" showErrorMessage="1" promptTitle="CONDITION" prompt="If different from Physical Address" sqref="N2" xr:uid="{8051F315-1455-45AE-8877-150BA91488C2}"/>
    <dataValidation allowBlank="1" showInputMessage="1" showErrorMessage="1" promptTitle="CONDITION" prompt="If website exists - Mandatory" sqref="O2:Q2" xr:uid="{C3C35D4C-FE34-4FDF-9A82-A2BFC03041B9}"/>
  </dataValidations>
  <hyperlinks>
    <hyperlink ref="F5" r:id="rId1" xr:uid="{DE069F6F-B6E8-42ED-AF37-5CE3E378838D}"/>
    <hyperlink ref="L6" r:id="rId2" xr:uid="{152D80B4-FF9D-46B6-B174-08C1F1755376}"/>
    <hyperlink ref="O11" r:id="rId3" xr:uid="{54903219-8FDD-4CFE-8565-F410C797E849}"/>
    <hyperlink ref="L11" r:id="rId4" xr:uid="{E5D15D8F-DC1C-4D38-BC68-C2B173AD5866}"/>
    <hyperlink ref="L28" r:id="rId5" xr:uid="{7689862F-BA3B-46BB-99D9-1470B01FED59}"/>
    <hyperlink ref="L31" r:id="rId6" xr:uid="{0F0CB2BE-29DB-4CD6-9933-288E87FB5A29}"/>
    <hyperlink ref="O22" r:id="rId7" xr:uid="{4A8A93A8-45C9-4279-96B2-61CDA576285B}"/>
    <hyperlink ref="L29" r:id="rId8" xr:uid="{1921D74D-8E55-4660-A568-801B01FC0F28}"/>
    <hyperlink ref="O29" r:id="rId9" xr:uid="{E7086AB1-255F-411F-8B03-96F1D536D2A1}"/>
    <hyperlink ref="O26" r:id="rId10" xr:uid="{E7DCDE29-7178-4B0B-9909-2FD82E677CA8}"/>
    <hyperlink ref="F9" r:id="rId11" xr:uid="{E21414ED-50FB-4825-855C-41A962A580D2}"/>
    <hyperlink ref="L9" r:id="rId12" xr:uid="{BCF76A7E-36A3-4523-8F06-CA99D42E5E35}"/>
    <hyperlink ref="O9" r:id="rId13" xr:uid="{6AA2F186-A30E-4F9E-B615-0914497C13DA}"/>
    <hyperlink ref="L7" r:id="rId14" xr:uid="{D767D3C0-238F-4320-A34A-B6C89321FF25}"/>
    <hyperlink ref="F7" r:id="rId15" xr:uid="{AE2B4D25-BA31-4672-B957-305EEE0CEA6F}"/>
    <hyperlink ref="L32" r:id="rId16" xr:uid="{A402564E-0106-495F-B7C0-7BC9B0578883}"/>
    <hyperlink ref="O32" r:id="rId17" location="background" xr:uid="{F7A8E4ED-BAE8-479A-8DDD-CF66958CED4B}"/>
    <hyperlink ref="F18" r:id="rId18" xr:uid="{C3EAF727-7493-477A-AA33-837E8CE19F1E}"/>
    <hyperlink ref="L18" r:id="rId19" display="mailto:contact@emdat.be" xr:uid="{33AC0618-CC4A-4037-8BDA-CE2FC3936D93}"/>
    <hyperlink ref="L19" r:id="rId20" display="mailto:enquiries@envsys.co.uk" xr:uid="{1FD50CDB-A66C-4767-B8B9-44C70472E63E}"/>
    <hyperlink ref="O30" r:id="rId21" xr:uid="{462E3392-03A1-42D0-8048-EC54BE9470C7}"/>
    <hyperlink ref="O8" r:id="rId22" xr:uid="{954DFEB0-1888-43A1-BD3C-C3C30D8E7D2E}"/>
    <hyperlink ref="L16" r:id="rId23" xr:uid="{BAC44E64-AE2E-4387-8DDA-A77890DB67FE}"/>
    <hyperlink ref="F16" r:id="rId24" xr:uid="{3845CAF7-1A9F-4EEB-A85A-0DDE1DADE645}"/>
    <hyperlink ref="F34" r:id="rId25" xr:uid="{E5771A66-BB15-4D1E-B4A8-88E1A905A5AB}"/>
  </hyperlinks>
  <pageMargins left="0.7" right="0.7" top="0.75" bottom="0.75" header="0.3" footer="0.3"/>
  <pageSetup paperSize="9" orientation="portrait" horizontalDpi="0" verticalDpi="0" r:id="rId26"/>
  <tableParts count="1">
    <tablePart r:id="rId27"/>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B9201C-5439-4A44-B3C9-B86C181BB9C9}">
  <sheetPr codeName="Sheet6"/>
  <dimension ref="A1:AA194"/>
  <sheetViews>
    <sheetView topLeftCell="B10" workbookViewId="0">
      <selection activeCell="E40" sqref="E40"/>
    </sheetView>
  </sheetViews>
  <sheetFormatPr defaultRowHeight="14.5" x14ac:dyDescent="0.35"/>
  <cols>
    <col min="1" max="1" width="25.1796875" customWidth="1"/>
    <col min="3" max="3" width="55.453125" bestFit="1" customWidth="1"/>
    <col min="4" max="4" width="5.81640625" customWidth="1"/>
    <col min="5" max="5" width="34.54296875" bestFit="1" customWidth="1"/>
    <col min="7" max="7" width="31" customWidth="1"/>
    <col min="8" max="8" width="4.1796875" customWidth="1"/>
    <col min="9" max="9" width="31.6328125" customWidth="1"/>
    <col min="10" max="10" width="7.6328125" customWidth="1"/>
    <col min="11" max="11" width="25.453125" customWidth="1"/>
    <col min="12" max="12" width="5.26953125" customWidth="1"/>
    <col min="13" max="13" width="36.1796875" customWidth="1"/>
    <col min="15" max="15" width="31.453125" customWidth="1"/>
    <col min="17" max="17" width="26.453125" customWidth="1"/>
    <col min="19" max="19" width="13.1796875" customWidth="1"/>
    <col min="21" max="21" width="14.81640625" customWidth="1"/>
    <col min="23" max="23" width="29.54296875" customWidth="1"/>
    <col min="24" max="24" width="38.6328125" customWidth="1"/>
    <col min="26" max="26" width="19" customWidth="1"/>
    <col min="27" max="27" width="50" customWidth="1"/>
  </cols>
  <sheetData>
    <row r="1" spans="1:9" s="17" customFormat="1" x14ac:dyDescent="0.35">
      <c r="A1" s="16" t="s">
        <v>701</v>
      </c>
    </row>
    <row r="2" spans="1:9" x14ac:dyDescent="0.35">
      <c r="A2" t="s">
        <v>375</v>
      </c>
      <c r="C2" s="15" t="s">
        <v>335</v>
      </c>
      <c r="E2" s="15" t="s">
        <v>336</v>
      </c>
      <c r="G2" s="15" t="s">
        <v>700</v>
      </c>
      <c r="I2" s="15" t="str">
        <f>DS_InitiativeTypeCode[[#Headers],[DS_InitiativeTypeCode]]</f>
        <v>DS_InitiativeTypeCode</v>
      </c>
    </row>
    <row r="3" spans="1:9" x14ac:dyDescent="0.35">
      <c r="C3" s="15" t="str">
        <f>MD_GeometricObjectTypeCode[[#Headers],[MD_GeometricObjectTypeCode]]</f>
        <v>MD_GeometricObjectTypeCode</v>
      </c>
      <c r="E3" s="15" t="s">
        <v>342</v>
      </c>
      <c r="G3" s="15" t="s">
        <v>593</v>
      </c>
      <c r="I3" s="15" t="s">
        <v>592</v>
      </c>
    </row>
    <row r="4" spans="1:9" x14ac:dyDescent="0.35">
      <c r="C4" s="15" t="str">
        <f>DS_AssociationTypeCode[[#Headers],[DS_AssociationTypeCode]]</f>
        <v>DS_AssociationTypeCode</v>
      </c>
      <c r="E4" s="15" t="str">
        <f>MD_SpatialRepresentationTypeCode[[#Headers],[MD_SpatialRepresentationTypeCode]]</f>
        <v>MD_SpatialRepresentationTypeCode</v>
      </c>
      <c r="G4" s="15" t="s">
        <v>600</v>
      </c>
      <c r="I4" s="15" t="s">
        <v>607</v>
      </c>
    </row>
    <row r="5" spans="1:9" x14ac:dyDescent="0.35">
      <c r="A5" t="s">
        <v>453</v>
      </c>
      <c r="C5" s="15" t="s">
        <v>451</v>
      </c>
      <c r="E5" s="15" t="s">
        <v>452</v>
      </c>
    </row>
    <row r="7" spans="1:9" x14ac:dyDescent="0.35">
      <c r="A7" t="s">
        <v>702</v>
      </c>
      <c r="C7" s="15" t="s">
        <v>477</v>
      </c>
    </row>
    <row r="9" spans="1:9" x14ac:dyDescent="0.35">
      <c r="A9" t="s">
        <v>500</v>
      </c>
      <c r="C9" s="15" t="s">
        <v>493</v>
      </c>
      <c r="E9" s="15" t="s">
        <v>494</v>
      </c>
      <c r="G9" s="15" t="s">
        <v>495</v>
      </c>
      <c r="I9" s="15" t="s">
        <v>496</v>
      </c>
    </row>
    <row r="11" spans="1:9" x14ac:dyDescent="0.35">
      <c r="A11" t="s">
        <v>521</v>
      </c>
      <c r="C11" s="15" t="s">
        <v>518</v>
      </c>
    </row>
    <row r="13" spans="1:9" x14ac:dyDescent="0.35">
      <c r="A13" t="s">
        <v>545</v>
      </c>
      <c r="C13" s="15" t="s">
        <v>546</v>
      </c>
    </row>
    <row r="15" spans="1:9" x14ac:dyDescent="0.35">
      <c r="A15" t="s">
        <v>622</v>
      </c>
      <c r="C15" s="15" t="s">
        <v>623</v>
      </c>
    </row>
    <row r="18" spans="1:27" x14ac:dyDescent="0.35">
      <c r="S18" t="s">
        <v>580</v>
      </c>
      <c r="Z18" t="s">
        <v>610</v>
      </c>
    </row>
    <row r="19" spans="1:27" x14ac:dyDescent="0.35">
      <c r="C19" t="s">
        <v>335</v>
      </c>
      <c r="E19" t="s">
        <v>336</v>
      </c>
      <c r="G19" t="s">
        <v>337</v>
      </c>
      <c r="I19" t="s">
        <v>338</v>
      </c>
      <c r="K19" t="s">
        <v>339</v>
      </c>
      <c r="M19" t="s">
        <v>340</v>
      </c>
      <c r="O19" t="s">
        <v>341</v>
      </c>
      <c r="Q19" t="s">
        <v>342</v>
      </c>
      <c r="S19" s="56" t="s">
        <v>593</v>
      </c>
      <c r="U19" t="s">
        <v>592</v>
      </c>
      <c r="W19" t="s">
        <v>600</v>
      </c>
      <c r="X19" t="s">
        <v>614</v>
      </c>
      <c r="Z19" t="s">
        <v>607</v>
      </c>
      <c r="AA19" t="s">
        <v>614</v>
      </c>
    </row>
    <row r="20" spans="1:27" ht="43" x14ac:dyDescent="0.35">
      <c r="C20" s="56" t="s">
        <v>343</v>
      </c>
      <c r="E20" s="56" t="s">
        <v>344</v>
      </c>
      <c r="G20" s="56" t="s">
        <v>345</v>
      </c>
      <c r="I20" s="56" t="s">
        <v>346</v>
      </c>
      <c r="K20" s="56" t="s">
        <v>347</v>
      </c>
      <c r="M20" s="56" t="s">
        <v>348</v>
      </c>
      <c r="O20" s="56" t="s">
        <v>349</v>
      </c>
      <c r="Q20" s="56" t="s">
        <v>350</v>
      </c>
      <c r="S20" s="56" t="s">
        <v>581</v>
      </c>
      <c r="U20" s="56" t="s">
        <v>594</v>
      </c>
      <c r="W20" s="70" t="s">
        <v>601</v>
      </c>
      <c r="X20" s="179" t="s">
        <v>1174</v>
      </c>
      <c r="Z20" s="56" t="s">
        <v>608</v>
      </c>
      <c r="AA20" s="56" t="s">
        <v>613</v>
      </c>
    </row>
    <row r="21" spans="1:27" ht="22" x14ac:dyDescent="0.35">
      <c r="C21" s="56" t="s">
        <v>351</v>
      </c>
      <c r="E21" s="56" t="s">
        <v>352</v>
      </c>
      <c r="G21" s="56" t="s">
        <v>353</v>
      </c>
      <c r="I21" s="56" t="s">
        <v>354</v>
      </c>
      <c r="K21" s="56" t="s">
        <v>355</v>
      </c>
      <c r="M21" s="56" t="s">
        <v>356</v>
      </c>
      <c r="O21" s="56" t="s">
        <v>357</v>
      </c>
      <c r="Q21" s="56" t="s">
        <v>358</v>
      </c>
      <c r="S21" s="56" t="s">
        <v>582</v>
      </c>
      <c r="U21" s="56" t="s">
        <v>595</v>
      </c>
      <c r="W21" s="70" t="s">
        <v>602</v>
      </c>
      <c r="X21" s="180" t="s">
        <v>1173</v>
      </c>
      <c r="Z21" s="56" t="s">
        <v>609</v>
      </c>
      <c r="AA21" s="56" t="s">
        <v>615</v>
      </c>
    </row>
    <row r="22" spans="1:27" ht="32.5" x14ac:dyDescent="0.35">
      <c r="C22" s="56" t="s">
        <v>359</v>
      </c>
      <c r="E22" s="56" t="s">
        <v>360</v>
      </c>
      <c r="G22" s="56" t="s">
        <v>361</v>
      </c>
      <c r="I22" s="56" t="s">
        <v>362</v>
      </c>
      <c r="K22" s="56" t="s">
        <v>363</v>
      </c>
      <c r="M22" s="56" t="s">
        <v>364</v>
      </c>
      <c r="O22" s="56" t="s">
        <v>365</v>
      </c>
      <c r="Q22" s="56" t="s">
        <v>366</v>
      </c>
      <c r="S22" s="56" t="s">
        <v>583</v>
      </c>
      <c r="U22" s="56" t="s">
        <v>596</v>
      </c>
      <c r="W22" s="70" t="s">
        <v>603</v>
      </c>
      <c r="X22" s="180" t="s">
        <v>1172</v>
      </c>
      <c r="Z22" s="56" t="s">
        <v>611</v>
      </c>
      <c r="AA22" s="56" t="s">
        <v>616</v>
      </c>
    </row>
    <row r="23" spans="1:27" ht="22" x14ac:dyDescent="0.35">
      <c r="C23" s="56" t="s">
        <v>367</v>
      </c>
      <c r="E23" s="56" t="s">
        <v>368</v>
      </c>
      <c r="G23" s="56" t="s">
        <v>369</v>
      </c>
      <c r="I23" s="56" t="s">
        <v>370</v>
      </c>
      <c r="K23" s="56" t="s">
        <v>371</v>
      </c>
      <c r="M23" s="56" t="s">
        <v>372</v>
      </c>
      <c r="O23" s="56" t="s">
        <v>373</v>
      </c>
      <c r="Q23" s="56" t="s">
        <v>374</v>
      </c>
      <c r="S23" s="56" t="s">
        <v>584</v>
      </c>
      <c r="U23" s="56" t="s">
        <v>597</v>
      </c>
      <c r="W23" s="70" t="s">
        <v>604</v>
      </c>
      <c r="X23" s="180" t="s">
        <v>1170</v>
      </c>
      <c r="Z23" s="56" t="s">
        <v>612</v>
      </c>
      <c r="AA23" s="56" t="s">
        <v>617</v>
      </c>
    </row>
    <row r="24" spans="1:27" ht="32.5" x14ac:dyDescent="0.35">
      <c r="A24" t="s">
        <v>375</v>
      </c>
      <c r="C24" s="56" t="s">
        <v>376</v>
      </c>
      <c r="E24" s="56" t="s">
        <v>377</v>
      </c>
      <c r="G24" s="56" t="s">
        <v>378</v>
      </c>
      <c r="I24" s="56" t="s">
        <v>379</v>
      </c>
      <c r="K24" s="56" t="s">
        <v>380</v>
      </c>
      <c r="M24" s="56" t="s">
        <v>381</v>
      </c>
      <c r="O24" s="56" t="s">
        <v>382</v>
      </c>
      <c r="Q24" s="56" t="s">
        <v>383</v>
      </c>
      <c r="S24" s="56" t="s">
        <v>585</v>
      </c>
      <c r="U24" s="56" t="s">
        <v>598</v>
      </c>
      <c r="W24" s="70" t="s">
        <v>605</v>
      </c>
      <c r="X24" s="180" t="s">
        <v>1171</v>
      </c>
    </row>
    <row r="25" spans="1:27" ht="22" x14ac:dyDescent="0.35">
      <c r="C25" s="56" t="s">
        <v>384</v>
      </c>
      <c r="E25" s="56" t="s">
        <v>385</v>
      </c>
      <c r="G25" s="56" t="s">
        <v>386</v>
      </c>
      <c r="I25" s="56" t="s">
        <v>387</v>
      </c>
      <c r="K25" s="56" t="s">
        <v>388</v>
      </c>
      <c r="M25" s="56" t="s">
        <v>389</v>
      </c>
      <c r="Q25" s="56" t="s">
        <v>390</v>
      </c>
      <c r="S25" s="56" t="s">
        <v>586</v>
      </c>
      <c r="U25" s="56" t="s">
        <v>599</v>
      </c>
      <c r="W25" s="71" t="s">
        <v>606</v>
      </c>
      <c r="X25" s="180" t="s">
        <v>1169</v>
      </c>
    </row>
    <row r="26" spans="1:27" x14ac:dyDescent="0.35">
      <c r="C26" s="56" t="s">
        <v>391</v>
      </c>
      <c r="E26" s="56" t="s">
        <v>392</v>
      </c>
      <c r="G26" s="56" t="s">
        <v>393</v>
      </c>
      <c r="I26" s="56" t="s">
        <v>394</v>
      </c>
      <c r="K26" s="56" t="s">
        <v>395</v>
      </c>
      <c r="M26" s="56" t="s">
        <v>855</v>
      </c>
      <c r="Q26" s="56" t="s">
        <v>396</v>
      </c>
      <c r="S26" s="56" t="s">
        <v>587</v>
      </c>
      <c r="W26" s="70" t="s">
        <v>996</v>
      </c>
      <c r="X26" s="181"/>
    </row>
    <row r="27" spans="1:27" x14ac:dyDescent="0.35">
      <c r="C27" s="56" t="s">
        <v>397</v>
      </c>
      <c r="E27" s="56" t="s">
        <v>398</v>
      </c>
      <c r="G27" s="56" t="s">
        <v>399</v>
      </c>
      <c r="I27" s="56" t="s">
        <v>400</v>
      </c>
      <c r="K27" s="56" t="s">
        <v>401</v>
      </c>
      <c r="Q27" s="56" t="s">
        <v>402</v>
      </c>
      <c r="S27" s="56" t="s">
        <v>588</v>
      </c>
    </row>
    <row r="28" spans="1:27" x14ac:dyDescent="0.35">
      <c r="C28" s="56" t="s">
        <v>403</v>
      </c>
      <c r="E28" s="56" t="s">
        <v>404</v>
      </c>
      <c r="G28" s="56" t="s">
        <v>405</v>
      </c>
      <c r="I28" s="56" t="s">
        <v>405</v>
      </c>
      <c r="K28" s="56" t="s">
        <v>406</v>
      </c>
      <c r="Q28" s="56" t="s">
        <v>407</v>
      </c>
      <c r="S28" s="56" t="s">
        <v>589</v>
      </c>
    </row>
    <row r="29" spans="1:27" x14ac:dyDescent="0.35">
      <c r="C29" s="56" t="s">
        <v>408</v>
      </c>
      <c r="E29" s="56" t="s">
        <v>409</v>
      </c>
      <c r="G29" s="56" t="s">
        <v>410</v>
      </c>
      <c r="I29" s="56" t="s">
        <v>410</v>
      </c>
      <c r="Q29" s="56" t="s">
        <v>411</v>
      </c>
      <c r="S29" s="56" t="s">
        <v>590</v>
      </c>
    </row>
    <row r="30" spans="1:27" x14ac:dyDescent="0.35">
      <c r="C30" s="56" t="s">
        <v>412</v>
      </c>
      <c r="E30" s="56" t="s">
        <v>413</v>
      </c>
      <c r="G30" s="56" t="s">
        <v>414</v>
      </c>
      <c r="I30" s="56" t="s">
        <v>415</v>
      </c>
      <c r="Q30" s="56" t="s">
        <v>416</v>
      </c>
      <c r="S30" s="56" t="s">
        <v>591</v>
      </c>
    </row>
    <row r="31" spans="1:27" x14ac:dyDescent="0.35">
      <c r="C31" s="56" t="s">
        <v>417</v>
      </c>
      <c r="E31" s="56" t="s">
        <v>418</v>
      </c>
      <c r="G31" s="56" t="s">
        <v>419</v>
      </c>
      <c r="I31" s="56" t="s">
        <v>414</v>
      </c>
      <c r="Q31" s="56" t="s">
        <v>420</v>
      </c>
      <c r="S31" s="56" t="s">
        <v>590</v>
      </c>
    </row>
    <row r="32" spans="1:27" x14ac:dyDescent="0.35">
      <c r="C32" s="56" t="s">
        <v>421</v>
      </c>
      <c r="E32" s="56" t="s">
        <v>422</v>
      </c>
      <c r="G32" s="56" t="s">
        <v>423</v>
      </c>
      <c r="I32" s="56" t="s">
        <v>424</v>
      </c>
      <c r="Q32" s="56" t="s">
        <v>425</v>
      </c>
      <c r="S32" s="56" t="s">
        <v>843</v>
      </c>
    </row>
    <row r="33" spans="1:19" x14ac:dyDescent="0.35">
      <c r="C33" s="56" t="s">
        <v>426</v>
      </c>
      <c r="E33" s="56" t="s">
        <v>427</v>
      </c>
      <c r="G33" s="56" t="s">
        <v>428</v>
      </c>
      <c r="I33" s="56" t="s">
        <v>429</v>
      </c>
      <c r="Q33" s="56" t="s">
        <v>430</v>
      </c>
      <c r="S33" s="56" t="s">
        <v>844</v>
      </c>
    </row>
    <row r="34" spans="1:19" x14ac:dyDescent="0.35">
      <c r="C34" s="56" t="s">
        <v>431</v>
      </c>
      <c r="E34" s="56" t="s">
        <v>432</v>
      </c>
      <c r="G34" s="56" t="s">
        <v>433</v>
      </c>
      <c r="I34" s="56" t="s">
        <v>434</v>
      </c>
      <c r="Q34" s="56" t="s">
        <v>435</v>
      </c>
      <c r="S34" s="56" t="s">
        <v>845</v>
      </c>
    </row>
    <row r="35" spans="1:19" x14ac:dyDescent="0.35">
      <c r="C35" s="56" t="s">
        <v>436</v>
      </c>
      <c r="E35" s="56" t="s">
        <v>437</v>
      </c>
      <c r="Q35" s="56" t="s">
        <v>438</v>
      </c>
      <c r="S35" s="56" t="s">
        <v>1253</v>
      </c>
    </row>
    <row r="36" spans="1:19" x14ac:dyDescent="0.35">
      <c r="C36" s="56" t="s">
        <v>439</v>
      </c>
      <c r="E36" s="56" t="s">
        <v>440</v>
      </c>
      <c r="Q36" s="56" t="s">
        <v>441</v>
      </c>
      <c r="S36" s="56"/>
    </row>
    <row r="37" spans="1:19" x14ac:dyDescent="0.35">
      <c r="C37" s="56" t="s">
        <v>442</v>
      </c>
      <c r="E37" s="56" t="s">
        <v>443</v>
      </c>
      <c r="Q37" s="56" t="s">
        <v>444</v>
      </c>
      <c r="S37" s="56"/>
    </row>
    <row r="38" spans="1:19" x14ac:dyDescent="0.35">
      <c r="E38" s="56" t="s">
        <v>445</v>
      </c>
      <c r="Q38" s="56" t="s">
        <v>446</v>
      </c>
      <c r="S38" s="56"/>
    </row>
    <row r="39" spans="1:19" x14ac:dyDescent="0.35">
      <c r="E39" s="56" t="s">
        <v>447</v>
      </c>
      <c r="Q39" s="56" t="s">
        <v>448</v>
      </c>
      <c r="S39" s="56"/>
    </row>
    <row r="40" spans="1:19" x14ac:dyDescent="0.35">
      <c r="E40" s="56" t="s">
        <v>449</v>
      </c>
      <c r="Q40" s="56" t="s">
        <v>450</v>
      </c>
      <c r="S40" s="56"/>
    </row>
    <row r="41" spans="1:19" x14ac:dyDescent="0.35">
      <c r="S41" s="56"/>
    </row>
    <row r="44" spans="1:19" x14ac:dyDescent="0.35">
      <c r="C44" t="s">
        <v>451</v>
      </c>
    </row>
    <row r="45" spans="1:19" x14ac:dyDescent="0.35">
      <c r="C45" s="56" t="s">
        <v>454</v>
      </c>
      <c r="E45" t="s">
        <v>452</v>
      </c>
    </row>
    <row r="46" spans="1:19" x14ac:dyDescent="0.35">
      <c r="A46" t="s">
        <v>453</v>
      </c>
      <c r="C46" s="56" t="s">
        <v>456</v>
      </c>
      <c r="E46" s="56" t="s">
        <v>455</v>
      </c>
    </row>
    <row r="47" spans="1:19" x14ac:dyDescent="0.35">
      <c r="C47" s="56" t="s">
        <v>458</v>
      </c>
      <c r="E47" s="56" t="s">
        <v>457</v>
      </c>
    </row>
    <row r="48" spans="1:19" x14ac:dyDescent="0.35">
      <c r="C48" s="56" t="s">
        <v>460</v>
      </c>
      <c r="E48" s="56" t="s">
        <v>459</v>
      </c>
    </row>
    <row r="49" spans="3:5" x14ac:dyDescent="0.35">
      <c r="C49" s="56" t="s">
        <v>462</v>
      </c>
      <c r="E49" s="56" t="s">
        <v>461</v>
      </c>
    </row>
    <row r="50" spans="3:5" x14ac:dyDescent="0.35">
      <c r="C50" s="56" t="s">
        <v>464</v>
      </c>
      <c r="E50" s="56" t="s">
        <v>463</v>
      </c>
    </row>
    <row r="51" spans="3:5" x14ac:dyDescent="0.35">
      <c r="C51" s="56" t="s">
        <v>457</v>
      </c>
      <c r="E51" s="56" t="s">
        <v>465</v>
      </c>
    </row>
    <row r="52" spans="3:5" x14ac:dyDescent="0.35">
      <c r="C52" s="56" t="s">
        <v>467</v>
      </c>
      <c r="E52" s="56" t="s">
        <v>466</v>
      </c>
    </row>
    <row r="53" spans="3:5" x14ac:dyDescent="0.35">
      <c r="C53" s="56" t="s">
        <v>469</v>
      </c>
      <c r="E53" s="56" t="s">
        <v>468</v>
      </c>
    </row>
    <row r="54" spans="3:5" x14ac:dyDescent="0.35">
      <c r="C54" s="56" t="s">
        <v>471</v>
      </c>
      <c r="E54" s="56" t="s">
        <v>470</v>
      </c>
    </row>
    <row r="55" spans="3:5" x14ac:dyDescent="0.35">
      <c r="C55" s="56" t="s">
        <v>472</v>
      </c>
    </row>
    <row r="56" spans="3:5" x14ac:dyDescent="0.35">
      <c r="C56" s="56" t="s">
        <v>473</v>
      </c>
    </row>
    <row r="57" spans="3:5" x14ac:dyDescent="0.35">
      <c r="C57" s="56" t="s">
        <v>474</v>
      </c>
    </row>
    <row r="58" spans="3:5" x14ac:dyDescent="0.35">
      <c r="C58" s="56" t="s">
        <v>475</v>
      </c>
    </row>
    <row r="59" spans="3:5" x14ac:dyDescent="0.35">
      <c r="C59" s="56" t="s">
        <v>459</v>
      </c>
    </row>
    <row r="60" spans="3:5" x14ac:dyDescent="0.35">
      <c r="C60" s="56" t="s">
        <v>465</v>
      </c>
    </row>
    <row r="61" spans="3:5" x14ac:dyDescent="0.35">
      <c r="C61" s="56" t="s">
        <v>476</v>
      </c>
    </row>
    <row r="65" spans="1:3" x14ac:dyDescent="0.35">
      <c r="C65" t="s">
        <v>477</v>
      </c>
    </row>
    <row r="66" spans="1:3" x14ac:dyDescent="0.35">
      <c r="C66" s="56" t="s">
        <v>478</v>
      </c>
    </row>
    <row r="67" spans="1:3" x14ac:dyDescent="0.35">
      <c r="C67" s="56" t="s">
        <v>479</v>
      </c>
    </row>
    <row r="68" spans="1:3" x14ac:dyDescent="0.35">
      <c r="C68" s="56" t="s">
        <v>480</v>
      </c>
    </row>
    <row r="69" spans="1:3" x14ac:dyDescent="0.35">
      <c r="C69" s="56" t="s">
        <v>481</v>
      </c>
    </row>
    <row r="70" spans="1:3" x14ac:dyDescent="0.35">
      <c r="C70" s="56" t="s">
        <v>483</v>
      </c>
    </row>
    <row r="71" spans="1:3" x14ac:dyDescent="0.35">
      <c r="A71" t="s">
        <v>482</v>
      </c>
      <c r="C71" s="56" t="s">
        <v>484</v>
      </c>
    </row>
    <row r="72" spans="1:3" x14ac:dyDescent="0.35">
      <c r="C72" s="56" t="s">
        <v>485</v>
      </c>
    </row>
    <row r="73" spans="1:3" x14ac:dyDescent="0.35">
      <c r="C73" s="56" t="s">
        <v>486</v>
      </c>
    </row>
    <row r="74" spans="1:3" x14ac:dyDescent="0.35">
      <c r="C74" s="56" t="s">
        <v>487</v>
      </c>
    </row>
    <row r="75" spans="1:3" x14ac:dyDescent="0.35">
      <c r="C75" s="56" t="s">
        <v>488</v>
      </c>
    </row>
    <row r="76" spans="1:3" x14ac:dyDescent="0.35">
      <c r="C76" s="56" t="s">
        <v>489</v>
      </c>
    </row>
    <row r="77" spans="1:3" x14ac:dyDescent="0.35">
      <c r="C77" s="56" t="s">
        <v>490</v>
      </c>
    </row>
    <row r="78" spans="1:3" x14ac:dyDescent="0.35">
      <c r="C78" s="56" t="s">
        <v>491</v>
      </c>
    </row>
    <row r="79" spans="1:3" x14ac:dyDescent="0.35">
      <c r="C79" s="56" t="s">
        <v>492</v>
      </c>
    </row>
    <row r="82" spans="1:9" x14ac:dyDescent="0.35">
      <c r="C82" t="s">
        <v>493</v>
      </c>
    </row>
    <row r="83" spans="1:9" x14ac:dyDescent="0.35">
      <c r="C83" s="56" t="s">
        <v>497</v>
      </c>
      <c r="E83" t="s">
        <v>494</v>
      </c>
      <c r="G83" t="s">
        <v>495</v>
      </c>
      <c r="I83" t="s">
        <v>496</v>
      </c>
    </row>
    <row r="84" spans="1:9" x14ac:dyDescent="0.35">
      <c r="C84" s="56" t="s">
        <v>501</v>
      </c>
      <c r="E84" s="56" t="s">
        <v>498</v>
      </c>
      <c r="G84" s="56" t="s">
        <v>499</v>
      </c>
      <c r="I84" s="72" t="s">
        <v>348</v>
      </c>
    </row>
    <row r="85" spans="1:9" x14ac:dyDescent="0.35">
      <c r="A85" t="s">
        <v>500</v>
      </c>
      <c r="C85" s="56" t="s">
        <v>504</v>
      </c>
      <c r="E85" s="56" t="s">
        <v>502</v>
      </c>
      <c r="G85" s="56" t="s">
        <v>503</v>
      </c>
      <c r="I85" s="72" t="s">
        <v>356</v>
      </c>
    </row>
    <row r="86" spans="1:9" x14ac:dyDescent="0.35">
      <c r="C86" s="56" t="s">
        <v>507</v>
      </c>
      <c r="E86" s="56" t="s">
        <v>505</v>
      </c>
      <c r="G86" s="56" t="s">
        <v>506</v>
      </c>
      <c r="I86" s="72" t="s">
        <v>364</v>
      </c>
    </row>
    <row r="87" spans="1:9" x14ac:dyDescent="0.35">
      <c r="C87" s="56" t="s">
        <v>509</v>
      </c>
      <c r="E87" s="56" t="s">
        <v>361</v>
      </c>
      <c r="G87" s="56" t="s">
        <v>508</v>
      </c>
      <c r="I87" s="72" t="s">
        <v>372</v>
      </c>
    </row>
    <row r="88" spans="1:9" x14ac:dyDescent="0.35">
      <c r="C88" s="56" t="s">
        <v>511</v>
      </c>
      <c r="G88" s="56" t="s">
        <v>510</v>
      </c>
      <c r="I88" s="72" t="s">
        <v>381</v>
      </c>
    </row>
    <row r="89" spans="1:9" x14ac:dyDescent="0.35">
      <c r="C89" s="56" t="s">
        <v>513</v>
      </c>
      <c r="G89" s="56" t="s">
        <v>512</v>
      </c>
      <c r="I89" s="73" t="s">
        <v>389</v>
      </c>
    </row>
    <row r="90" spans="1:9" x14ac:dyDescent="0.35">
      <c r="C90" s="56" t="s">
        <v>515</v>
      </c>
      <c r="G90" s="56" t="s">
        <v>514</v>
      </c>
      <c r="I90" s="72" t="s">
        <v>855</v>
      </c>
    </row>
    <row r="91" spans="1:9" x14ac:dyDescent="0.35">
      <c r="C91" s="56" t="s">
        <v>517</v>
      </c>
      <c r="G91" s="56" t="s">
        <v>516</v>
      </c>
    </row>
    <row r="95" spans="1:9" x14ac:dyDescent="0.35">
      <c r="C95" t="s">
        <v>518</v>
      </c>
    </row>
    <row r="96" spans="1:9" x14ac:dyDescent="0.35">
      <c r="C96" s="56" t="s">
        <v>519</v>
      </c>
    </row>
    <row r="97" spans="1:3" x14ac:dyDescent="0.35">
      <c r="C97" s="56" t="s">
        <v>520</v>
      </c>
    </row>
    <row r="98" spans="1:3" x14ac:dyDescent="0.35">
      <c r="C98" s="56" t="s">
        <v>522</v>
      </c>
    </row>
    <row r="99" spans="1:3" x14ac:dyDescent="0.35">
      <c r="A99" t="s">
        <v>521</v>
      </c>
      <c r="C99" s="56" t="s">
        <v>523</v>
      </c>
    </row>
    <row r="100" spans="1:3" x14ac:dyDescent="0.35">
      <c r="C100" s="56" t="s">
        <v>524</v>
      </c>
    </row>
    <row r="101" spans="1:3" x14ac:dyDescent="0.35">
      <c r="C101" s="56" t="s">
        <v>525</v>
      </c>
    </row>
    <row r="102" spans="1:3" x14ac:dyDescent="0.35">
      <c r="C102" s="56" t="s">
        <v>526</v>
      </c>
    </row>
    <row r="103" spans="1:3" x14ac:dyDescent="0.35">
      <c r="C103" s="56" t="s">
        <v>527</v>
      </c>
    </row>
    <row r="104" spans="1:3" x14ac:dyDescent="0.35">
      <c r="C104" s="56" t="s">
        <v>528</v>
      </c>
    </row>
    <row r="105" spans="1:3" x14ac:dyDescent="0.35">
      <c r="C105" s="56" t="s">
        <v>529</v>
      </c>
    </row>
    <row r="106" spans="1:3" x14ac:dyDescent="0.35">
      <c r="C106" s="56" t="s">
        <v>530</v>
      </c>
    </row>
    <row r="107" spans="1:3" x14ac:dyDescent="0.35">
      <c r="C107" s="56" t="s">
        <v>531</v>
      </c>
    </row>
    <row r="108" spans="1:3" x14ac:dyDescent="0.35">
      <c r="C108" s="56" t="s">
        <v>532</v>
      </c>
    </row>
    <row r="109" spans="1:3" x14ac:dyDescent="0.35">
      <c r="C109" s="56" t="s">
        <v>533</v>
      </c>
    </row>
    <row r="110" spans="1:3" x14ac:dyDescent="0.35">
      <c r="C110" s="56" t="s">
        <v>534</v>
      </c>
    </row>
    <row r="111" spans="1:3" x14ac:dyDescent="0.35">
      <c r="C111" s="56" t="s">
        <v>535</v>
      </c>
    </row>
    <row r="112" spans="1:3" x14ac:dyDescent="0.35">
      <c r="C112" s="56" t="s">
        <v>536</v>
      </c>
    </row>
    <row r="113" spans="1:3" x14ac:dyDescent="0.35">
      <c r="C113" s="56" t="s">
        <v>537</v>
      </c>
    </row>
    <row r="114" spans="1:3" x14ac:dyDescent="0.35">
      <c r="C114" s="56" t="s">
        <v>538</v>
      </c>
    </row>
    <row r="115" spans="1:3" x14ac:dyDescent="0.35">
      <c r="C115" s="56" t="s">
        <v>539</v>
      </c>
    </row>
    <row r="116" spans="1:3" x14ac:dyDescent="0.35">
      <c r="C116" s="56" t="s">
        <v>540</v>
      </c>
    </row>
    <row r="117" spans="1:3" x14ac:dyDescent="0.35">
      <c r="C117" s="56" t="s">
        <v>541</v>
      </c>
    </row>
    <row r="118" spans="1:3" x14ac:dyDescent="0.35">
      <c r="C118" s="56" t="s">
        <v>542</v>
      </c>
    </row>
    <row r="119" spans="1:3" x14ac:dyDescent="0.35">
      <c r="C119" s="56" t="s">
        <v>543</v>
      </c>
    </row>
    <row r="120" spans="1:3" x14ac:dyDescent="0.35">
      <c r="C120" s="56" t="s">
        <v>544</v>
      </c>
    </row>
    <row r="121" spans="1:3" x14ac:dyDescent="0.35">
      <c r="C121" s="56" t="s">
        <v>369</v>
      </c>
    </row>
    <row r="122" spans="1:3" x14ac:dyDescent="0.35">
      <c r="C122" s="56" t="s">
        <v>506</v>
      </c>
    </row>
    <row r="126" spans="1:3" x14ac:dyDescent="0.35">
      <c r="C126" t="s">
        <v>546</v>
      </c>
    </row>
    <row r="127" spans="1:3" x14ac:dyDescent="0.35">
      <c r="A127" t="s">
        <v>545</v>
      </c>
      <c r="C127" s="56" t="s">
        <v>547</v>
      </c>
    </row>
    <row r="128" spans="1:3" x14ac:dyDescent="0.35">
      <c r="C128" s="56" t="s">
        <v>548</v>
      </c>
    </row>
    <row r="129" spans="1:3" x14ac:dyDescent="0.35">
      <c r="C129" s="56" t="s">
        <v>549</v>
      </c>
    </row>
    <row r="130" spans="1:3" x14ac:dyDescent="0.35">
      <c r="C130" s="56" t="s">
        <v>550</v>
      </c>
    </row>
    <row r="131" spans="1:3" x14ac:dyDescent="0.35">
      <c r="C131" s="56" t="s">
        <v>551</v>
      </c>
    </row>
    <row r="132" spans="1:3" x14ac:dyDescent="0.35">
      <c r="C132" s="56" t="s">
        <v>552</v>
      </c>
    </row>
    <row r="133" spans="1:3" x14ac:dyDescent="0.35">
      <c r="C133" s="56" t="s">
        <v>553</v>
      </c>
    </row>
    <row r="134" spans="1:3" x14ac:dyDescent="0.35">
      <c r="C134" s="56" t="s">
        <v>554</v>
      </c>
    </row>
    <row r="140" spans="1:3" x14ac:dyDescent="0.35">
      <c r="C140" t="s">
        <v>556</v>
      </c>
    </row>
    <row r="141" spans="1:3" x14ac:dyDescent="0.35">
      <c r="A141" t="s">
        <v>555</v>
      </c>
    </row>
    <row r="145" spans="1:3" x14ac:dyDescent="0.35">
      <c r="C145" t="s">
        <v>623</v>
      </c>
    </row>
    <row r="146" spans="1:3" x14ac:dyDescent="0.35">
      <c r="A146" t="s">
        <v>622</v>
      </c>
      <c r="C146" s="56" t="s">
        <v>1116</v>
      </c>
    </row>
    <row r="147" spans="1:3" x14ac:dyDescent="0.35">
      <c r="C147" s="56" t="s">
        <v>624</v>
      </c>
    </row>
    <row r="148" spans="1:3" x14ac:dyDescent="0.35">
      <c r="C148" s="56" t="s">
        <v>625</v>
      </c>
    </row>
    <row r="149" spans="1:3" x14ac:dyDescent="0.35">
      <c r="C149" s="56" t="s">
        <v>626</v>
      </c>
    </row>
    <row r="150" spans="1:3" x14ac:dyDescent="0.35">
      <c r="C150" s="56" t="s">
        <v>1115</v>
      </c>
    </row>
    <row r="151" spans="1:3" x14ac:dyDescent="0.35">
      <c r="A151" t="s">
        <v>902</v>
      </c>
    </row>
    <row r="179" spans="1:7" x14ac:dyDescent="0.35">
      <c r="E179" t="s">
        <v>557</v>
      </c>
      <c r="G179" t="s">
        <v>558</v>
      </c>
    </row>
    <row r="180" spans="1:7" x14ac:dyDescent="0.35">
      <c r="E180" t="s">
        <v>560</v>
      </c>
      <c r="G180" t="s">
        <v>347</v>
      </c>
    </row>
    <row r="181" spans="1:7" x14ac:dyDescent="0.35">
      <c r="C181" t="s">
        <v>559</v>
      </c>
      <c r="E181" t="s">
        <v>562</v>
      </c>
      <c r="G181" t="s">
        <v>355</v>
      </c>
    </row>
    <row r="182" spans="1:7" x14ac:dyDescent="0.35">
      <c r="C182" t="s">
        <v>561</v>
      </c>
      <c r="E182" t="s">
        <v>564</v>
      </c>
      <c r="G182" t="s">
        <v>565</v>
      </c>
    </row>
    <row r="183" spans="1:7" x14ac:dyDescent="0.35">
      <c r="A183" t="s">
        <v>566</v>
      </c>
      <c r="C183" t="s">
        <v>563</v>
      </c>
      <c r="E183" t="s">
        <v>568</v>
      </c>
      <c r="G183" t="s">
        <v>371</v>
      </c>
    </row>
    <row r="184" spans="1:7" x14ac:dyDescent="0.35">
      <c r="C184" t="s">
        <v>567</v>
      </c>
      <c r="E184" t="s">
        <v>569</v>
      </c>
      <c r="G184" t="s">
        <v>380</v>
      </c>
    </row>
    <row r="185" spans="1:7" x14ac:dyDescent="0.35">
      <c r="E185" t="s">
        <v>570</v>
      </c>
      <c r="G185" t="s">
        <v>388</v>
      </c>
    </row>
    <row r="186" spans="1:7" x14ac:dyDescent="0.35">
      <c r="E186" t="s">
        <v>571</v>
      </c>
      <c r="G186" t="s">
        <v>395</v>
      </c>
    </row>
    <row r="187" spans="1:7" x14ac:dyDescent="0.35">
      <c r="E187" t="s">
        <v>572</v>
      </c>
      <c r="G187" t="s">
        <v>401</v>
      </c>
    </row>
    <row r="188" spans="1:7" x14ac:dyDescent="0.35">
      <c r="E188" t="s">
        <v>573</v>
      </c>
      <c r="G188" t="s">
        <v>406</v>
      </c>
    </row>
    <row r="189" spans="1:7" x14ac:dyDescent="0.35">
      <c r="E189" t="s">
        <v>574</v>
      </c>
    </row>
    <row r="190" spans="1:7" x14ac:dyDescent="0.35">
      <c r="E190" t="s">
        <v>575</v>
      </c>
    </row>
    <row r="191" spans="1:7" x14ac:dyDescent="0.35">
      <c r="E191" t="s">
        <v>576</v>
      </c>
    </row>
    <row r="192" spans="1:7" x14ac:dyDescent="0.35">
      <c r="E192" t="s">
        <v>577</v>
      </c>
    </row>
    <row r="193" spans="5:5" x14ac:dyDescent="0.35">
      <c r="E193" t="s">
        <v>578</v>
      </c>
    </row>
    <row r="194" spans="5:5" x14ac:dyDescent="0.35">
      <c r="E194" t="s">
        <v>579</v>
      </c>
    </row>
  </sheetData>
  <sheetProtection selectLockedCells="1"/>
  <hyperlinks>
    <hyperlink ref="C2" location="Name_MD_ProgressCode" display="MD_ProgressCode" xr:uid="{B17C7842-D0C7-478F-9DF4-C585D60ACD68}"/>
    <hyperlink ref="E2" location="Name_MD_TopicCategoryCode" display="MD_TopicCategoryCode" xr:uid="{2272248A-D4A1-4029-ADB0-9E9294AA4067}"/>
    <hyperlink ref="G2" location="Name_MD_KeywordTypeCode" display="MD_KeyWordTypeCode" xr:uid="{95590D42-D53F-4366-9349-D322292C478B}"/>
    <hyperlink ref="I2" location="Name_DS_InitiativeTypeCode" display="Name_DS_InitiativeTypeCode" xr:uid="{4AA5875B-D278-4D17-8FD4-0E6F1E0664C8}"/>
    <hyperlink ref="C4" location="Name_DS_AssociationTypeCode" display="Name_DS_AssociationTypeCode" xr:uid="{64C56E7D-99AD-4CBB-BECF-97E994263687}"/>
    <hyperlink ref="E4" location="Name_MD_SpatialRepresentationTypeCode" display="Name_MD_SpatialRepresentationTypeCode" xr:uid="{138812C0-4E54-45B0-947D-B6CEB3B0B4AA}"/>
    <hyperlink ref="C3" location="Name_MD_GeometricObjectTypeCode" display="Name_MD_GeometricObjectTypeCode" xr:uid="{FD0305FB-70A8-4A50-A8BC-EBB105AB5414}"/>
    <hyperlink ref="E3" location="Name_CI_PresentationFormCode" display="CI_PresentationFormCode" xr:uid="{5FAA9A7A-5025-4A80-BFDE-B00B38FD29FF}"/>
    <hyperlink ref="G3" location="Name_MD_File_Format" display="MD_File Format" xr:uid="{617FA33D-92E3-4756-92F4-F0CE04C10B43}"/>
    <hyperlink ref="I3" location="Name_MD_Medium" display="MD_Medium" xr:uid="{F424EE22-6067-4A29-B56F-983991CB6C47}"/>
    <hyperlink ref="G4" location="Name_MD_AccrualMethod" display="MD_AccrualMethod" xr:uid="{F8F6E5C5-FE0B-42DD-9698-6E2DA1E42694}"/>
    <hyperlink ref="I4" location="Name_MD_AccrualPolicy" display="MD_AccrualPolicy" xr:uid="{FAB680D1-C352-491F-8F23-B17B92FF3A70}"/>
    <hyperlink ref="C5" location="Name_MD_RestrictionCode" display="MD_RestrictionCode" xr:uid="{5A0F210C-55C3-4FD4-BE5F-CBA160D76EC2}"/>
    <hyperlink ref="E5" location="Name_MD_ClassificationCode" display="MD_ClassificationCode" xr:uid="{75BFFFC4-0460-45E3-9345-76B5BD00A45B}"/>
    <hyperlink ref="C7" location="Name_MD_MaintenanceFrequencyCode" display="MD_MaintenanceFrequencyCode" xr:uid="{439595F4-2714-47D3-BA95-98ED74D1C9B7}"/>
    <hyperlink ref="C9" location="Name_MD_TopologyLevelCode" display="MD_TopologyLevelCode" xr:uid="{4786ABC8-D609-4C17-A5B7-F4FA7411252E}"/>
    <hyperlink ref="E9" location="Name_MD_CellGeometryCode" display="MD_CellGeometryCode" xr:uid="{049209ED-9EBB-4700-BAD7-8FE7DE60464A}"/>
    <hyperlink ref="G9" location="Name_MD_DimensionNameTypeCode" display="MD_DimensionNameTypeCode" xr:uid="{AE5477D9-D540-48B2-B65C-CFC452429336}"/>
    <hyperlink ref="I9" location="Name_MD_SpatialRepresentationTypeCode" display="SpatialRepresentationTypeCode" xr:uid="{C6E591C0-8510-4CE1-8C3A-793642FE5758}"/>
    <hyperlink ref="C11" location="Name_MD_ReferenceSystemTypeCode" display="MD_ReferenceSystemTypeCode" xr:uid="{C07FBFA8-642E-4B11-9757-541FEC06AB34}"/>
    <hyperlink ref="C15" location="Name_MD_ResearchInstrument" display="MD_ResearchInstrument" xr:uid="{B52B5044-1619-4C2F-9C6E-856F8FD9D6C7}"/>
    <hyperlink ref="C13" location="Name_MD_CoverageContentTypeCode" display="MD_CoverageContentTypeCode" xr:uid="{8BC37C1A-C2E2-4DD8-A05E-885A75708857}"/>
  </hyperlinks>
  <pageMargins left="0.7" right="0.7" top="0.75" bottom="0.75" header="0.3" footer="0.3"/>
  <tableParts count="25">
    <tablePart r:id="rId1"/>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009E28-86A2-4A05-9016-4BD3CAAA8189}">
  <sheetPr codeName="Sheet10">
    <tabColor theme="4" tint="0.59999389629810485"/>
  </sheetPr>
  <dimension ref="A2:O41"/>
  <sheetViews>
    <sheetView workbookViewId="0">
      <selection activeCell="F21" sqref="F21"/>
    </sheetView>
  </sheetViews>
  <sheetFormatPr defaultRowHeight="14.5" x14ac:dyDescent="0.35"/>
  <cols>
    <col min="1" max="1" width="63.453125" bestFit="1" customWidth="1"/>
    <col min="2" max="2" width="14" bestFit="1" customWidth="1"/>
    <col min="3" max="15" width="3.6328125" bestFit="1" customWidth="1"/>
    <col min="16" max="16" width="68" bestFit="1" customWidth="1"/>
    <col min="17" max="17" width="71.26953125" bestFit="1" customWidth="1"/>
    <col min="18" max="18" width="30.1796875" bestFit="1" customWidth="1"/>
    <col min="19" max="19" width="33.26953125" bestFit="1" customWidth="1"/>
    <col min="20" max="20" width="91.54296875" bestFit="1" customWidth="1"/>
    <col min="21" max="21" width="94.6328125" bestFit="1" customWidth="1"/>
    <col min="22" max="22" width="16.453125" bestFit="1" customWidth="1"/>
    <col min="23" max="23" width="8.54296875" bestFit="1" customWidth="1"/>
    <col min="24" max="24" width="21.54296875" bestFit="1" customWidth="1"/>
    <col min="25" max="25" width="16.453125" bestFit="1" customWidth="1"/>
    <col min="26" max="26" width="7.26953125" bestFit="1" customWidth="1"/>
    <col min="27" max="27" width="12.1796875" bestFit="1" customWidth="1"/>
    <col min="28" max="28" width="11.26953125" bestFit="1" customWidth="1"/>
  </cols>
  <sheetData>
    <row r="2" spans="1:15" ht="23.5" x14ac:dyDescent="0.55000000000000004">
      <c r="A2" s="221" t="s">
        <v>1441</v>
      </c>
      <c r="B2" s="10" t="s">
        <v>630</v>
      </c>
    </row>
    <row r="3" spans="1:15" ht="111" x14ac:dyDescent="0.35">
      <c r="A3" s="10" t="s">
        <v>627</v>
      </c>
      <c r="B3" t="s">
        <v>628</v>
      </c>
      <c r="C3" s="204" t="s">
        <v>360</v>
      </c>
      <c r="D3" s="204" t="s">
        <v>377</v>
      </c>
      <c r="E3" s="204" t="s">
        <v>392</v>
      </c>
      <c r="F3" s="204" t="s">
        <v>437</v>
      </c>
      <c r="G3" s="204" t="s">
        <v>445</v>
      </c>
      <c r="H3" s="204" t="s">
        <v>440</v>
      </c>
      <c r="I3" s="204" t="s">
        <v>432</v>
      </c>
      <c r="J3" s="204" t="s">
        <v>449</v>
      </c>
      <c r="K3" s="204" t="s">
        <v>443</v>
      </c>
      <c r="L3" s="204" t="s">
        <v>422</v>
      </c>
      <c r="M3" s="204" t="s">
        <v>404</v>
      </c>
      <c r="N3" s="204" t="s">
        <v>385</v>
      </c>
      <c r="O3" s="204" t="s">
        <v>629</v>
      </c>
    </row>
    <row r="4" spans="1:15" x14ac:dyDescent="0.35">
      <c r="A4" s="11" t="s">
        <v>628</v>
      </c>
      <c r="B4" s="12"/>
      <c r="C4" s="12"/>
      <c r="D4" s="12"/>
      <c r="E4" s="12"/>
      <c r="F4" s="12"/>
      <c r="G4" s="12"/>
      <c r="H4" s="12"/>
      <c r="I4" s="12"/>
      <c r="J4" s="12"/>
      <c r="K4" s="12"/>
      <c r="L4" s="12"/>
      <c r="M4" s="12"/>
      <c r="N4" s="12"/>
      <c r="O4" s="12"/>
    </row>
    <row r="5" spans="1:15" x14ac:dyDescent="0.35">
      <c r="A5" s="11" t="s">
        <v>33</v>
      </c>
      <c r="B5" s="12"/>
      <c r="C5" s="12"/>
      <c r="D5" s="12">
        <v>1</v>
      </c>
      <c r="E5" s="12"/>
      <c r="F5" s="12"/>
      <c r="G5" s="12"/>
      <c r="H5" s="12"/>
      <c r="I5" s="12"/>
      <c r="J5" s="12"/>
      <c r="K5" s="12"/>
      <c r="L5" s="12"/>
      <c r="M5" s="12"/>
      <c r="N5" s="12"/>
      <c r="O5" s="12">
        <v>1</v>
      </c>
    </row>
    <row r="6" spans="1:15" x14ac:dyDescent="0.35">
      <c r="A6" s="11" t="s">
        <v>45</v>
      </c>
      <c r="B6" s="12"/>
      <c r="C6" s="12">
        <v>1</v>
      </c>
      <c r="D6" s="12"/>
      <c r="E6" s="12">
        <v>2</v>
      </c>
      <c r="F6" s="12">
        <v>1</v>
      </c>
      <c r="G6" s="12"/>
      <c r="H6" s="12"/>
      <c r="I6" s="12">
        <v>1</v>
      </c>
      <c r="J6" s="12"/>
      <c r="K6" s="12">
        <v>1</v>
      </c>
      <c r="L6" s="12">
        <v>2</v>
      </c>
      <c r="M6" s="12"/>
      <c r="N6" s="12"/>
      <c r="O6" s="12">
        <v>8</v>
      </c>
    </row>
    <row r="7" spans="1:15" x14ac:dyDescent="0.35">
      <c r="A7" s="11" t="s">
        <v>47</v>
      </c>
      <c r="B7" s="12"/>
      <c r="C7" s="12"/>
      <c r="D7" s="12">
        <v>2</v>
      </c>
      <c r="E7" s="12"/>
      <c r="F7" s="12"/>
      <c r="G7" s="12"/>
      <c r="H7" s="12"/>
      <c r="I7" s="12"/>
      <c r="J7" s="12"/>
      <c r="K7" s="12"/>
      <c r="L7" s="12"/>
      <c r="M7" s="12"/>
      <c r="N7" s="12"/>
      <c r="O7" s="12">
        <v>2</v>
      </c>
    </row>
    <row r="8" spans="1:15" x14ac:dyDescent="0.35">
      <c r="A8" s="11" t="s">
        <v>839</v>
      </c>
      <c r="B8" s="12"/>
      <c r="C8" s="12"/>
      <c r="D8" s="12"/>
      <c r="E8" s="12">
        <v>1</v>
      </c>
      <c r="F8" s="12"/>
      <c r="G8" s="12"/>
      <c r="H8" s="12"/>
      <c r="I8" s="12"/>
      <c r="J8" s="12"/>
      <c r="K8" s="12"/>
      <c r="L8" s="12"/>
      <c r="M8" s="12"/>
      <c r="N8" s="12">
        <v>1</v>
      </c>
      <c r="O8" s="12">
        <v>2</v>
      </c>
    </row>
    <row r="9" spans="1:15" x14ac:dyDescent="0.35">
      <c r="A9" s="11" t="s">
        <v>947</v>
      </c>
      <c r="B9" s="12"/>
      <c r="C9" s="12"/>
      <c r="D9" s="12"/>
      <c r="E9" s="12"/>
      <c r="F9" s="12"/>
      <c r="G9" s="12"/>
      <c r="H9" s="12"/>
      <c r="I9" s="12"/>
      <c r="J9" s="12"/>
      <c r="K9" s="12"/>
      <c r="L9" s="12"/>
      <c r="M9" s="12"/>
      <c r="N9" s="12"/>
      <c r="O9" s="12"/>
    </row>
    <row r="10" spans="1:15" x14ac:dyDescent="0.35">
      <c r="A10" s="11" t="s">
        <v>38</v>
      </c>
      <c r="B10" s="12"/>
      <c r="C10" s="12"/>
      <c r="D10" s="12"/>
      <c r="E10" s="12"/>
      <c r="F10" s="12"/>
      <c r="G10" s="12"/>
      <c r="H10" s="12"/>
      <c r="I10" s="12"/>
      <c r="J10" s="12"/>
      <c r="K10" s="12"/>
      <c r="L10" s="12"/>
      <c r="M10" s="12"/>
      <c r="N10" s="12"/>
      <c r="O10" s="12"/>
    </row>
    <row r="11" spans="1:15" x14ac:dyDescent="0.35">
      <c r="A11" s="11" t="s">
        <v>35</v>
      </c>
      <c r="B11" s="12"/>
      <c r="C11" s="12"/>
      <c r="D11" s="12"/>
      <c r="E11" s="12"/>
      <c r="F11" s="12"/>
      <c r="G11" s="12">
        <v>1</v>
      </c>
      <c r="H11" s="12"/>
      <c r="I11" s="12"/>
      <c r="J11" s="12"/>
      <c r="K11" s="12"/>
      <c r="L11" s="12"/>
      <c r="M11" s="12"/>
      <c r="N11" s="12"/>
      <c r="O11" s="12">
        <v>1</v>
      </c>
    </row>
    <row r="12" spans="1:15" x14ac:dyDescent="0.35">
      <c r="A12" s="11" t="s">
        <v>46</v>
      </c>
      <c r="B12" s="12"/>
      <c r="C12" s="12">
        <v>1</v>
      </c>
      <c r="D12" s="12"/>
      <c r="E12" s="12">
        <v>1</v>
      </c>
      <c r="F12" s="12"/>
      <c r="G12" s="12"/>
      <c r="H12" s="12"/>
      <c r="I12" s="12"/>
      <c r="J12" s="12"/>
      <c r="K12" s="12"/>
      <c r="L12" s="12"/>
      <c r="M12" s="12"/>
      <c r="N12" s="12"/>
      <c r="O12" s="12">
        <v>2</v>
      </c>
    </row>
    <row r="13" spans="1:15" x14ac:dyDescent="0.35">
      <c r="A13" s="11" t="s">
        <v>1758</v>
      </c>
      <c r="B13" s="12"/>
      <c r="C13" s="12"/>
      <c r="D13" s="12">
        <v>1</v>
      </c>
      <c r="E13" s="12"/>
      <c r="F13" s="12">
        <v>4</v>
      </c>
      <c r="G13" s="12"/>
      <c r="H13" s="12"/>
      <c r="I13" s="12"/>
      <c r="J13" s="12"/>
      <c r="K13" s="12"/>
      <c r="L13" s="12"/>
      <c r="M13" s="12"/>
      <c r="N13" s="12"/>
      <c r="O13" s="12">
        <v>5</v>
      </c>
    </row>
    <row r="14" spans="1:15" x14ac:dyDescent="0.35">
      <c r="A14" s="11" t="s">
        <v>833</v>
      </c>
      <c r="B14" s="12"/>
      <c r="C14" s="12"/>
      <c r="D14" s="12"/>
      <c r="E14" s="12"/>
      <c r="F14" s="12">
        <v>1</v>
      </c>
      <c r="G14" s="12"/>
      <c r="H14" s="12">
        <v>1</v>
      </c>
      <c r="I14" s="12"/>
      <c r="J14" s="12"/>
      <c r="K14" s="12"/>
      <c r="L14" s="12"/>
      <c r="M14" s="12"/>
      <c r="N14" s="12"/>
      <c r="O14" s="12">
        <v>2</v>
      </c>
    </row>
    <row r="15" spans="1:15" x14ac:dyDescent="0.35">
      <c r="A15" s="11" t="s">
        <v>48</v>
      </c>
      <c r="B15" s="12"/>
      <c r="C15" s="12"/>
      <c r="D15" s="12"/>
      <c r="E15" s="12"/>
      <c r="F15" s="12"/>
      <c r="G15" s="12">
        <v>1</v>
      </c>
      <c r="H15" s="12"/>
      <c r="I15" s="12"/>
      <c r="J15" s="12"/>
      <c r="K15" s="12"/>
      <c r="L15" s="12"/>
      <c r="M15" s="12"/>
      <c r="N15" s="12"/>
      <c r="O15" s="12">
        <v>1</v>
      </c>
    </row>
    <row r="16" spans="1:15" x14ac:dyDescent="0.35">
      <c r="A16" s="11" t="s">
        <v>937</v>
      </c>
      <c r="B16" s="12"/>
      <c r="C16" s="12"/>
      <c r="D16" s="12"/>
      <c r="E16" s="12">
        <v>1</v>
      </c>
      <c r="F16" s="12"/>
      <c r="G16" s="12"/>
      <c r="H16" s="12"/>
      <c r="I16" s="12"/>
      <c r="J16" s="12"/>
      <c r="K16" s="12"/>
      <c r="L16" s="12"/>
      <c r="M16" s="12"/>
      <c r="N16" s="12"/>
      <c r="O16" s="12">
        <v>1</v>
      </c>
    </row>
    <row r="17" spans="1:15" x14ac:dyDescent="0.35">
      <c r="A17" s="11" t="s">
        <v>1028</v>
      </c>
      <c r="B17" s="12"/>
      <c r="C17" s="12"/>
      <c r="D17" s="12"/>
      <c r="E17" s="12"/>
      <c r="F17" s="12"/>
      <c r="G17" s="12"/>
      <c r="H17" s="12"/>
      <c r="I17" s="12"/>
      <c r="J17" s="12">
        <v>1</v>
      </c>
      <c r="K17" s="12"/>
      <c r="L17" s="12"/>
      <c r="M17" s="12"/>
      <c r="N17" s="12"/>
      <c r="O17" s="12">
        <v>1</v>
      </c>
    </row>
    <row r="18" spans="1:15" x14ac:dyDescent="0.35">
      <c r="A18" s="11" t="s">
        <v>1036</v>
      </c>
      <c r="B18" s="12"/>
      <c r="C18" s="12"/>
      <c r="D18" s="12"/>
      <c r="E18" s="12"/>
      <c r="F18" s="12"/>
      <c r="G18" s="12"/>
      <c r="H18" s="12"/>
      <c r="I18" s="12"/>
      <c r="J18" s="12"/>
      <c r="K18" s="12"/>
      <c r="L18" s="12"/>
      <c r="M18" s="12"/>
      <c r="N18" s="12">
        <v>2</v>
      </c>
      <c r="O18" s="12">
        <v>2</v>
      </c>
    </row>
    <row r="19" spans="1:15" x14ac:dyDescent="0.35">
      <c r="A19" s="11" t="s">
        <v>1138</v>
      </c>
      <c r="B19" s="12"/>
      <c r="C19" s="12"/>
      <c r="D19" s="12"/>
      <c r="E19" s="12"/>
      <c r="F19" s="12"/>
      <c r="G19" s="12"/>
      <c r="H19" s="12"/>
      <c r="I19" s="12"/>
      <c r="J19" s="12"/>
      <c r="K19" s="12"/>
      <c r="L19" s="12"/>
      <c r="M19" s="12">
        <v>1</v>
      </c>
      <c r="N19" s="12"/>
      <c r="O19" s="12">
        <v>1</v>
      </c>
    </row>
    <row r="20" spans="1:15" x14ac:dyDescent="0.35">
      <c r="A20" s="11" t="s">
        <v>40</v>
      </c>
      <c r="B20" s="12"/>
      <c r="C20" s="12"/>
      <c r="D20" s="12"/>
      <c r="E20" s="12"/>
      <c r="F20" s="12"/>
      <c r="G20" s="12"/>
      <c r="H20" s="12"/>
      <c r="I20" s="12"/>
      <c r="J20" s="12"/>
      <c r="K20" s="12"/>
      <c r="L20" s="12"/>
      <c r="M20" s="12"/>
      <c r="N20" s="12"/>
      <c r="O20" s="12"/>
    </row>
    <row r="21" spans="1:15" x14ac:dyDescent="0.35">
      <c r="A21" s="11" t="s">
        <v>629</v>
      </c>
      <c r="B21" s="12"/>
      <c r="C21" s="12">
        <v>2</v>
      </c>
      <c r="D21" s="12">
        <v>4</v>
      </c>
      <c r="E21" s="12">
        <v>5</v>
      </c>
      <c r="F21" s="12">
        <v>6</v>
      </c>
      <c r="G21" s="12">
        <v>2</v>
      </c>
      <c r="H21" s="12">
        <v>1</v>
      </c>
      <c r="I21" s="12">
        <v>1</v>
      </c>
      <c r="J21" s="12">
        <v>1</v>
      </c>
      <c r="K21" s="12">
        <v>1</v>
      </c>
      <c r="L21" s="12">
        <v>2</v>
      </c>
      <c r="M21" s="12">
        <v>1</v>
      </c>
      <c r="N21" s="12">
        <v>3</v>
      </c>
      <c r="O21" s="12">
        <v>29</v>
      </c>
    </row>
    <row r="23" spans="1:15" ht="125" x14ac:dyDescent="0.35">
      <c r="A23" s="10" t="s">
        <v>1444</v>
      </c>
      <c r="B23" s="204" t="s">
        <v>1442</v>
      </c>
      <c r="C23" s="204" t="s">
        <v>1443</v>
      </c>
    </row>
    <row r="24" spans="1:15" x14ac:dyDescent="0.35">
      <c r="A24" s="11" t="s">
        <v>47</v>
      </c>
      <c r="B24" s="12">
        <v>2</v>
      </c>
      <c r="C24" s="12"/>
    </row>
    <row r="25" spans="1:15" x14ac:dyDescent="0.35">
      <c r="A25" s="11" t="s">
        <v>35</v>
      </c>
      <c r="B25" s="12"/>
      <c r="C25" s="12">
        <v>1</v>
      </c>
    </row>
    <row r="26" spans="1:15" x14ac:dyDescent="0.35">
      <c r="A26" s="11" t="s">
        <v>33</v>
      </c>
      <c r="B26" s="12"/>
      <c r="C26" s="12">
        <v>1</v>
      </c>
    </row>
    <row r="27" spans="1:15" x14ac:dyDescent="0.35">
      <c r="A27" s="11" t="s">
        <v>833</v>
      </c>
      <c r="B27" s="12"/>
      <c r="C27" s="12">
        <v>2</v>
      </c>
    </row>
    <row r="28" spans="1:15" x14ac:dyDescent="0.35">
      <c r="A28" s="11" t="s">
        <v>947</v>
      </c>
      <c r="B28" s="12"/>
      <c r="C28" s="12"/>
    </row>
    <row r="29" spans="1:15" x14ac:dyDescent="0.35">
      <c r="A29" s="11" t="s">
        <v>38</v>
      </c>
      <c r="B29" s="12"/>
      <c r="C29" s="12"/>
    </row>
    <row r="30" spans="1:15" x14ac:dyDescent="0.35">
      <c r="A30" s="11" t="s">
        <v>48</v>
      </c>
      <c r="B30" s="12">
        <v>1</v>
      </c>
      <c r="C30" s="12"/>
    </row>
    <row r="31" spans="1:15" x14ac:dyDescent="0.35">
      <c r="A31" s="11" t="s">
        <v>45</v>
      </c>
      <c r="B31" s="12"/>
      <c r="C31" s="12">
        <v>7</v>
      </c>
    </row>
    <row r="32" spans="1:15" x14ac:dyDescent="0.35">
      <c r="A32" s="11" t="s">
        <v>1028</v>
      </c>
      <c r="B32" s="12">
        <v>1</v>
      </c>
      <c r="C32" s="12"/>
    </row>
    <row r="33" spans="1:3" x14ac:dyDescent="0.35">
      <c r="A33" s="11" t="s">
        <v>1036</v>
      </c>
      <c r="B33" s="12"/>
      <c r="C33" s="12">
        <v>1</v>
      </c>
    </row>
    <row r="34" spans="1:3" x14ac:dyDescent="0.35">
      <c r="A34" s="11" t="s">
        <v>839</v>
      </c>
      <c r="B34" s="12">
        <v>1</v>
      </c>
      <c r="C34" s="12">
        <v>2</v>
      </c>
    </row>
    <row r="35" spans="1:3" x14ac:dyDescent="0.35">
      <c r="A35" s="11" t="s">
        <v>46</v>
      </c>
      <c r="B35" s="12"/>
      <c r="C35" s="12">
        <v>2</v>
      </c>
    </row>
    <row r="36" spans="1:3" x14ac:dyDescent="0.35">
      <c r="A36" s="11" t="s">
        <v>937</v>
      </c>
      <c r="B36" s="12">
        <v>1</v>
      </c>
      <c r="C36" s="12"/>
    </row>
    <row r="37" spans="1:3" x14ac:dyDescent="0.35">
      <c r="A37" s="11" t="s">
        <v>1758</v>
      </c>
      <c r="B37" s="12">
        <v>5</v>
      </c>
      <c r="C37" s="12"/>
    </row>
    <row r="38" spans="1:3" x14ac:dyDescent="0.35">
      <c r="A38" s="11" t="s">
        <v>1138</v>
      </c>
      <c r="B38" s="12">
        <v>1</v>
      </c>
      <c r="C38" s="12"/>
    </row>
    <row r="39" spans="1:3" x14ac:dyDescent="0.35">
      <c r="A39" s="11" t="s">
        <v>40</v>
      </c>
      <c r="B39" s="12"/>
      <c r="C39" s="12"/>
    </row>
    <row r="40" spans="1:3" x14ac:dyDescent="0.35">
      <c r="A40" s="11" t="s">
        <v>628</v>
      </c>
      <c r="B40" s="12"/>
      <c r="C40" s="12"/>
    </row>
    <row r="41" spans="1:3" x14ac:dyDescent="0.35">
      <c r="A41" s="11" t="s">
        <v>629</v>
      </c>
      <c r="B41" s="12">
        <v>12</v>
      </c>
      <c r="C41" s="12">
        <v>16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C2A294-62F9-4B3A-AB36-3F457A10D490}">
  <sheetPr codeName="Sheet11">
    <tabColor theme="9" tint="0.39997558519241921"/>
    <pageSetUpPr fitToPage="1"/>
  </sheetPr>
  <dimension ref="A1:L92"/>
  <sheetViews>
    <sheetView workbookViewId="0">
      <selection activeCell="A36" sqref="A36:L36"/>
    </sheetView>
  </sheetViews>
  <sheetFormatPr defaultColWidth="88.81640625" defaultRowHeight="14.5" x14ac:dyDescent="0.35"/>
  <cols>
    <col min="1" max="1" width="26.6328125" customWidth="1"/>
    <col min="2" max="2" width="46.26953125" bestFit="1" customWidth="1"/>
    <col min="3" max="3" width="31.54296875" bestFit="1" customWidth="1"/>
    <col min="4" max="4" width="37.54296875" bestFit="1" customWidth="1"/>
    <col min="5" max="5" width="26.26953125" style="6" customWidth="1"/>
    <col min="6" max="6" width="34" style="6" customWidth="1"/>
    <col min="7" max="7" width="22.26953125" bestFit="1" customWidth="1"/>
    <col min="8" max="8" width="25.81640625" customWidth="1"/>
    <col min="9" max="9" width="49.81640625" customWidth="1"/>
    <col min="10" max="10" width="26.26953125" style="6" customWidth="1"/>
    <col min="11" max="11" width="22" customWidth="1"/>
    <col min="12" max="12" width="88.81640625" style="127"/>
  </cols>
  <sheetData>
    <row r="1" spans="1:12" ht="21" x14ac:dyDescent="0.5">
      <c r="D1" s="19" t="s">
        <v>706</v>
      </c>
      <c r="E1" s="20"/>
      <c r="F1" s="20"/>
      <c r="G1" s="21"/>
      <c r="H1" s="19" t="s">
        <v>707</v>
      </c>
      <c r="I1" s="20"/>
      <c r="J1" s="20"/>
    </row>
    <row r="2" spans="1:12" ht="21" x14ac:dyDescent="0.5">
      <c r="B2" s="23" t="s">
        <v>840</v>
      </c>
      <c r="C2" s="23" t="s">
        <v>841</v>
      </c>
      <c r="D2" s="22" t="s">
        <v>698</v>
      </c>
      <c r="E2" s="23" t="s">
        <v>1246</v>
      </c>
      <c r="F2" s="23" t="s">
        <v>636</v>
      </c>
      <c r="G2" s="24" t="s">
        <v>703</v>
      </c>
      <c r="H2" s="22" t="s">
        <v>698</v>
      </c>
      <c r="I2" s="23" t="s">
        <v>1246</v>
      </c>
      <c r="J2" s="23" t="s">
        <v>636</v>
      </c>
      <c r="K2" s="24" t="s">
        <v>703</v>
      </c>
      <c r="L2" s="129" t="s">
        <v>918</v>
      </c>
    </row>
    <row r="3" spans="1:12" ht="26" x14ac:dyDescent="0.35">
      <c r="A3" s="242" t="s">
        <v>631</v>
      </c>
      <c r="B3" s="242"/>
      <c r="C3" s="242"/>
      <c r="D3" s="242"/>
      <c r="E3" s="242"/>
      <c r="F3" s="242"/>
      <c r="G3" s="242"/>
      <c r="H3" s="242"/>
      <c r="I3" s="242"/>
      <c r="J3" s="242"/>
      <c r="K3" s="242"/>
      <c r="L3" s="242"/>
    </row>
    <row r="4" spans="1:12" ht="46.5" x14ac:dyDescent="0.35">
      <c r="A4" s="244" t="s">
        <v>632</v>
      </c>
      <c r="B4" s="75" t="s">
        <v>633</v>
      </c>
      <c r="C4" s="76" t="s">
        <v>634</v>
      </c>
      <c r="D4" s="74" t="s">
        <v>872</v>
      </c>
      <c r="E4" s="80" t="str">
        <f>IF(D4&lt;&gt; "", INDEX(MAIN!$B$5:$I$255,MATCH(D4,MAIN!$B$5:$B$255,0),8), " ")</f>
        <v>EM-DAT</v>
      </c>
      <c r="F4" s="81" t="str">
        <f>IF(D4&lt;&gt; "", IF( INDEX(MAIN!$B$5:$AD$255,MATCH(D4,MAIN!$B$5:$B$255,0),28) &lt;&gt; 0,  INDEX(MAIN!$B$5:$AD$255,MATCH(D4,MAIN!$B$5:$B$255,0),28), INDEX(MAIN!$B$5:$AD$255,MATCH(D4,MAIN!$B$5:$B$255,0),29)), " ")</f>
        <v>https://public.emdat.be/login</v>
      </c>
      <c r="G4" s="82" t="s">
        <v>704</v>
      </c>
      <c r="H4" s="74"/>
      <c r="I4" s="80" t="str">
        <f>IF(H4&lt;&gt; "", INDEX(MAIN!$B$5:$G$255,MATCH(H4,MAIN!$B$5:$B$255,0),6), " ")</f>
        <v xml:space="preserve"> </v>
      </c>
      <c r="J4" s="81" t="str">
        <f>IF(H4&lt;&gt; "", IF( INDEX(MAIN!$B$5:$AD$255,MATCH(H4,MAIN!$B$5:$B$255,0),28) &lt;&gt; 0,  INDEX(MAIN!$B$5:$AD$255,MATCH(H4,MAIN!$B$5:$B$255,0),28), INDEX(MAIN!$B$5:$AD$255,MATCH(H4,MAIN!$B$5:$B$255,0),29)), " ")</f>
        <v xml:space="preserve"> </v>
      </c>
      <c r="K4" s="74"/>
      <c r="L4" s="126"/>
    </row>
    <row r="5" spans="1:12" ht="18.5" x14ac:dyDescent="0.35">
      <c r="A5" s="244"/>
      <c r="B5" s="75" t="s">
        <v>635</v>
      </c>
      <c r="C5" s="76" t="s">
        <v>636</v>
      </c>
      <c r="D5" s="74" t="s">
        <v>872</v>
      </c>
      <c r="E5" s="80" t="str">
        <f>IF(D5&lt;&gt; "", INDEX(MAIN!$B$5:$I$255,MATCH(D5,MAIN!$B$5:$B$255,0),8), " ")</f>
        <v>EM-DAT</v>
      </c>
      <c r="F5" s="81" t="str">
        <f>IF(D5&lt;&gt; "", IF( INDEX(MAIN!$B$5:$AD$255,MATCH(D5,MAIN!$B$5:$B$255,0),28) &lt;&gt; 0,  INDEX(MAIN!$B$5:$AD$255,MATCH(D5,MAIN!$B$5:$B$255,0),28), INDEX(MAIN!$B$5:$AD$255,MATCH(D5,MAIN!$B$5:$B$255,0),29)), " ")</f>
        <v>https://public.emdat.be/login</v>
      </c>
      <c r="G5" s="82" t="s">
        <v>704</v>
      </c>
      <c r="H5" s="74"/>
      <c r="I5" s="80"/>
      <c r="J5" s="81" t="str">
        <f>IF(H5&lt;&gt; "", IF( INDEX(MAIN!$B$5:$AD$255,MATCH(H5,MAIN!$B$5:$B$255,0),28) &lt;&gt; 0,  INDEX(MAIN!$B$5:$AD$255,MATCH(H5,MAIN!$B$5:$B$255,0),28), INDEX(MAIN!$B$5:$AD$255,MATCH(H5,MAIN!$B$5:$B$255,0),29)), " ")</f>
        <v xml:space="preserve"> </v>
      </c>
      <c r="K5" s="74"/>
      <c r="L5" s="126"/>
    </row>
    <row r="6" spans="1:12" ht="18.5" x14ac:dyDescent="0.35">
      <c r="A6" s="244"/>
      <c r="B6" s="75" t="s">
        <v>637</v>
      </c>
      <c r="C6" s="76" t="s">
        <v>638</v>
      </c>
      <c r="D6" s="74" t="s">
        <v>872</v>
      </c>
      <c r="E6" s="80" t="str">
        <f>IF(D6&lt;&gt; "", INDEX(MAIN!$B$5:$I$255,MATCH(D6,MAIN!$B$5:$B$255,0),8), " ")</f>
        <v>EM-DAT</v>
      </c>
      <c r="F6" s="81" t="str">
        <f>IF(D6&lt;&gt; "", IF( INDEX(MAIN!$B$5:$AD$255,MATCH(D6,MAIN!$B$5:$B$255,0),28) &lt;&gt; 0,  INDEX(MAIN!$B$5:$AD$255,MATCH(D6,MAIN!$B$5:$B$255,0),28), INDEX(MAIN!$B$5:$AD$255,MATCH(D6,MAIN!$B$5:$B$255,0),29)), " ")</f>
        <v>https://public.emdat.be/login</v>
      </c>
      <c r="G6" s="82" t="s">
        <v>704</v>
      </c>
      <c r="H6" s="74"/>
      <c r="I6" s="80"/>
      <c r="J6" s="81" t="str">
        <f>IF(H6&lt;&gt; "", IF( INDEX(MAIN!$B$5:$AD$255,MATCH(H6,MAIN!$B$5:$B$255,0),28) &lt;&gt; 0,  INDEX(MAIN!$B$5:$AD$255,MATCH(H6,MAIN!$B$5:$B$255,0),28), INDEX(MAIN!$B$5:$AD$255,MATCH(H6,MAIN!$B$5:$B$255,0),29)), " ")</f>
        <v xml:space="preserve"> </v>
      </c>
      <c r="K6" s="74"/>
      <c r="L6" s="126"/>
    </row>
    <row r="7" spans="1:12" ht="18.5" x14ac:dyDescent="0.35">
      <c r="A7" s="245"/>
      <c r="B7" s="75" t="s">
        <v>639</v>
      </c>
      <c r="C7" s="76" t="s">
        <v>640</v>
      </c>
      <c r="D7" s="74" t="s">
        <v>872</v>
      </c>
      <c r="E7" s="80" t="str">
        <f>IF(D7&lt;&gt; "", INDEX(MAIN!$B$5:$I$255,MATCH(D7,MAIN!$B$5:$B$255,0),8), " ")</f>
        <v>EM-DAT</v>
      </c>
      <c r="F7" s="81" t="str">
        <f>IF(D7&lt;&gt; "", IF( INDEX(MAIN!$B$5:$AD$255,MATCH(D7,MAIN!$B$5:$B$255,0),28) &lt;&gt; 0,  INDEX(MAIN!$B$5:$AD$255,MATCH(D7,MAIN!$B$5:$B$255,0),28), INDEX(MAIN!$B$5:$AD$255,MATCH(D7,MAIN!$B$5:$B$255,0),29)), " ")</f>
        <v>https://public.emdat.be/login</v>
      </c>
      <c r="G7" s="82" t="s">
        <v>704</v>
      </c>
      <c r="H7" s="74"/>
      <c r="I7" s="80"/>
      <c r="J7" s="81" t="str">
        <f>IF(H7&lt;&gt; "", IF( INDEX(MAIN!$B$5:$AD$255,MATCH(H7,MAIN!$B$5:$B$255,0),28) &lt;&gt; 0,  INDEX(MAIN!$B$5:$AD$255,MATCH(H7,MAIN!$B$5:$B$255,0),28), INDEX(MAIN!$B$5:$AD$255,MATCH(H7,MAIN!$B$5:$B$255,0),29)), " ")</f>
        <v xml:space="preserve"> </v>
      </c>
      <c r="K7" s="74"/>
      <c r="L7" s="126"/>
    </row>
    <row r="8" spans="1:12" ht="18.5" x14ac:dyDescent="0.35">
      <c r="A8" s="245"/>
      <c r="B8" s="75" t="s">
        <v>641</v>
      </c>
      <c r="C8" s="76" t="s">
        <v>642</v>
      </c>
      <c r="D8" s="74" t="s">
        <v>872</v>
      </c>
      <c r="E8" s="80" t="str">
        <f>IF(D8&lt;&gt; "", INDEX(MAIN!$B$5:$I$255,MATCH(D8,MAIN!$B$5:$B$255,0),8), " ")</f>
        <v>EM-DAT</v>
      </c>
      <c r="F8" s="81" t="str">
        <f>IF(D8&lt;&gt; "", IF( INDEX(MAIN!$B$5:$AD$255,MATCH(D8,MAIN!$B$5:$B$255,0),28) &lt;&gt; 0,  INDEX(MAIN!$B$5:$AD$255,MATCH(D8,MAIN!$B$5:$B$255,0),28), INDEX(MAIN!$B$5:$AD$255,MATCH(D8,MAIN!$B$5:$B$255,0),29)), " ")</f>
        <v>https://public.emdat.be/login</v>
      </c>
      <c r="G8" s="82" t="s">
        <v>704</v>
      </c>
      <c r="H8" s="74"/>
      <c r="I8" s="80" t="str">
        <f>IF(H8&lt;&gt; "", INDEX(MAIN!$B$5:$G$255,MATCH(H8,MAIN!$B$5:$B$255,0),6), " ")</f>
        <v xml:space="preserve"> </v>
      </c>
      <c r="J8" s="81" t="str">
        <f>IF(H8&lt;&gt; "", IF( INDEX(MAIN!$B$5:$AD$255,MATCH(H8,MAIN!$B$5:$B$255,0),28) &lt;&gt; 0,  INDEX(MAIN!$B$5:$AD$255,MATCH(H8,MAIN!$B$5:$B$255,0),28), INDEX(MAIN!$B$5:$AD$255,MATCH(H8,MAIN!$B$5:$B$255,0),29)), " ")</f>
        <v xml:space="preserve"> </v>
      </c>
      <c r="K8" s="74"/>
      <c r="L8" s="126"/>
    </row>
    <row r="9" spans="1:12" ht="26" x14ac:dyDescent="0.35">
      <c r="A9" s="242"/>
      <c r="B9" s="242"/>
      <c r="C9" s="242"/>
      <c r="D9" s="242"/>
      <c r="E9" s="242"/>
      <c r="F9" s="242"/>
      <c r="G9" s="242"/>
      <c r="H9" s="242"/>
      <c r="I9" s="242"/>
      <c r="J9" s="242"/>
      <c r="K9" s="242"/>
      <c r="L9" s="242"/>
    </row>
    <row r="10" spans="1:12" ht="29" x14ac:dyDescent="0.35">
      <c r="A10" s="244" t="s">
        <v>643</v>
      </c>
      <c r="B10" s="75" t="s">
        <v>644</v>
      </c>
      <c r="C10" s="76" t="s">
        <v>645</v>
      </c>
      <c r="D10" s="74" t="s">
        <v>861</v>
      </c>
      <c r="E10" s="80" t="str">
        <f>IF(D10&lt;&gt; "", INDEX(MAIN!$B$5:$I$255,MATCH(D10,MAIN!$B$5:$B$255,0),8), " ")</f>
        <v>Anguilla Statistics Department</v>
      </c>
      <c r="F10" s="81" t="str">
        <f>IF(D10&lt;&gt; "", IF( INDEX(MAIN!$B$5:$AD$255,MATCH(D10,MAIN!$B$5:$B$255,0),28) &lt;&gt; 0,  INDEX(MAIN!$B$5:$AD$255,MATCH(D10,MAIN!$B$5:$B$255,0),28), INDEX(MAIN!$B$5:$AD$255,MATCH(D10,MAIN!$B$5:$B$255,0),29)), " ")</f>
        <v>http://statistics.gov.ai/StatisticsDept/Population1_1</v>
      </c>
      <c r="G10" s="82" t="s">
        <v>1350</v>
      </c>
      <c r="H10" s="74"/>
      <c r="I10" s="80" t="str">
        <f>IF(H10&lt;&gt; "", INDEX(MAIN!$B$5:$G$255,MATCH(H10,MAIN!$B$5:$B$255,0),6), " ")</f>
        <v xml:space="preserve"> </v>
      </c>
      <c r="J10" s="81" t="str">
        <f>IF(H10&lt;&gt; "", IF( INDEX(MAIN!$B$5:$AD$255,MATCH(H10,MAIN!$B$5:$B$255,0),28) &lt;&gt; 0,  INDEX(MAIN!$B$5:$AD$255,MATCH(H10,MAIN!$B$5:$B$255,0),28), INDEX(MAIN!$B$5:$AD$255,MATCH(H10,MAIN!$B$5:$B$255,0),29)), " ")</f>
        <v xml:space="preserve"> </v>
      </c>
      <c r="K10" s="74"/>
      <c r="L10" s="126"/>
    </row>
    <row r="11" spans="1:12" ht="58" x14ac:dyDescent="0.35">
      <c r="A11" s="244"/>
      <c r="B11" s="75" t="s">
        <v>646</v>
      </c>
      <c r="C11" s="76" t="s">
        <v>645</v>
      </c>
      <c r="D11" s="74" t="s">
        <v>1095</v>
      </c>
      <c r="E11" s="80" t="str">
        <f>IF(D11&lt;&gt; "", INDEX(MAIN!$B$5:$I$255,MATCH(D11,MAIN!$B$5:$B$255,0),8), " ")</f>
        <v>Anguilla Statistics Department</v>
      </c>
      <c r="F11" s="81" t="str">
        <f>IF(D11&lt;&gt; "", IF( INDEX(MAIN!$B$5:$AD$255,MATCH(D11,MAIN!$B$5:$B$255,0),28) &lt;&gt; 0,  INDEX(MAIN!$B$5:$AD$255,MATCH(D11,MAIN!$B$5:$B$255,0),28), INDEX(MAIN!$B$5:$AD$255,MATCH(D11,MAIN!$B$5:$B$255,0),29)), " ")</f>
        <v>https://unstats.un.org/unsd/demographic-social/census/documents/anguilla/AIA-2015-05-22.pdf</v>
      </c>
      <c r="G11" s="82" t="s">
        <v>704</v>
      </c>
      <c r="H11" s="74"/>
      <c r="I11" s="80" t="str">
        <f>IF(H11&lt;&gt; "", INDEX(MAIN!$B$5:$G$255,MATCH(H11,MAIN!$B$5:$B$255,0),6), " ")</f>
        <v xml:space="preserve"> </v>
      </c>
      <c r="J11" s="81" t="str">
        <f>IF(H11&lt;&gt; "", IF( INDEX(MAIN!$B$5:$AD$255,MATCH(H11,MAIN!$B$5:$B$255,0),28) &lt;&gt; 0,  INDEX(MAIN!$B$5:$AD$255,MATCH(H11,MAIN!$B$5:$B$255,0),28), INDEX(MAIN!$B$5:$AD$255,MATCH(H11,MAIN!$B$5:$B$255,0),29)), " ")</f>
        <v xml:space="preserve"> </v>
      </c>
      <c r="K11" s="74"/>
      <c r="L11" s="126"/>
    </row>
    <row r="12" spans="1:12" ht="18.5" x14ac:dyDescent="0.35">
      <c r="A12" s="245"/>
      <c r="B12" s="75" t="s">
        <v>647</v>
      </c>
      <c r="C12" s="76" t="s">
        <v>648</v>
      </c>
      <c r="D12" s="74" t="s">
        <v>901</v>
      </c>
      <c r="E12" s="80">
        <f>IF(D12&lt;&gt; "", INDEX(MAIN!$B$5:$I$255,MATCH(D12,MAIN!$B$5:$B$255,0),8), " ")</f>
        <v>0</v>
      </c>
      <c r="F12" s="81">
        <f>IF(D12&lt;&gt; "", IF( INDEX(MAIN!$B$5:$AD$255,MATCH(D12,MAIN!$B$5:$B$255,0),28) &lt;&gt; 0,  INDEX(MAIN!$B$5:$AD$255,MATCH(D12,MAIN!$B$5:$B$255,0),28), INDEX(MAIN!$B$5:$AD$255,MATCH(D12,MAIN!$B$5:$B$255,0),29)), " ")</f>
        <v>0</v>
      </c>
      <c r="G12" s="82"/>
      <c r="H12" s="74"/>
      <c r="I12" s="80" t="str">
        <f>IF(H12&lt;&gt; "", INDEX(MAIN!$B$5:$G$255,MATCH(H12,MAIN!$B$5:$B$255,0),6), " ")</f>
        <v xml:space="preserve"> </v>
      </c>
      <c r="J12" s="81" t="str">
        <f>IF(H12&lt;&gt; "", IF( INDEX(MAIN!$B$5:$AD$255,MATCH(H12,MAIN!$B$5:$B$255,0),28) &lt;&gt; 0,  INDEX(MAIN!$B$5:$AD$255,MATCH(H12,MAIN!$B$5:$B$255,0),28), INDEX(MAIN!$B$5:$AD$255,MATCH(H12,MAIN!$B$5:$B$255,0),29)), " ")</f>
        <v xml:space="preserve"> </v>
      </c>
      <c r="K12" s="74"/>
      <c r="L12" s="126"/>
    </row>
    <row r="13" spans="1:12" ht="29" x14ac:dyDescent="0.35">
      <c r="A13" s="245"/>
      <c r="B13" s="75" t="s">
        <v>649</v>
      </c>
      <c r="C13" s="76" t="s">
        <v>648</v>
      </c>
      <c r="D13" s="74" t="s">
        <v>822</v>
      </c>
      <c r="E13" s="80" t="str">
        <f>IF(D13&lt;&gt; "", INDEX(MAIN!$B$5:$I$255,MATCH(D13,MAIN!$B$5:$B$255,0),8), " ")</f>
        <v>Anguilla Statistics Department</v>
      </c>
      <c r="F13" s="81" t="str">
        <f>IF(D13&lt;&gt; "", IF( INDEX(MAIN!$B$5:$AD$255,MATCH(D13,MAIN!$B$5:$B$255,0),28) &lt;&gt; 0,  INDEX(MAIN!$B$5:$AD$255,MATCH(D13,MAIN!$B$5:$B$255,0),28), INDEX(MAIN!$B$5:$AD$255,MATCH(D13,MAIN!$B$5:$B$255,0),29)), " ")</f>
        <v>http://statistics.gov.ai/StatisticsDept/NationalAccountsStatistics2_2</v>
      </c>
      <c r="G13" s="82" t="s">
        <v>1350</v>
      </c>
      <c r="H13" s="74"/>
      <c r="I13" s="80" t="str">
        <f>IF(H13&lt;&gt; "", INDEX(MAIN!$B$5:$G$255,MATCH(H13,MAIN!$B$5:$B$255,0),6), " ")</f>
        <v xml:space="preserve"> </v>
      </c>
      <c r="J13" s="81" t="str">
        <f>IF(H13&lt;&gt; "", IF( INDEX(MAIN!$B$5:$AD$255,MATCH(H13,MAIN!$B$5:$B$255,0),28) &lt;&gt; 0,  INDEX(MAIN!$B$5:$AD$255,MATCH(H13,MAIN!$B$5:$B$255,0),28), INDEX(MAIN!$B$5:$AD$255,MATCH(H13,MAIN!$B$5:$B$255,0),29)), " ")</f>
        <v xml:space="preserve"> </v>
      </c>
      <c r="K13" s="74"/>
      <c r="L13" s="126"/>
    </row>
    <row r="14" spans="1:12" ht="29" x14ac:dyDescent="0.35">
      <c r="A14" s="245"/>
      <c r="B14" s="75" t="s">
        <v>650</v>
      </c>
      <c r="C14" s="76" t="s">
        <v>645</v>
      </c>
      <c r="D14" s="74" t="s">
        <v>861</v>
      </c>
      <c r="E14" s="80" t="str">
        <f>IF(D14&lt;&gt; "", INDEX(MAIN!$B$5:$I$255,MATCH(D14,MAIN!$B$5:$B$255,0),8), " ")</f>
        <v>Anguilla Statistics Department</v>
      </c>
      <c r="F14" s="81" t="str">
        <f>IF(D14&lt;&gt; "", IF( INDEX(MAIN!$B$5:$AD$255,MATCH(D14,MAIN!$B$5:$B$255,0),28) &lt;&gt; 0,  INDEX(MAIN!$B$5:$AD$255,MATCH(D14,MAIN!$B$5:$B$255,0),28), INDEX(MAIN!$B$5:$AD$255,MATCH(D14,MAIN!$B$5:$B$255,0),29)), " ")</f>
        <v>http://statistics.gov.ai/StatisticsDept/Population1_1</v>
      </c>
      <c r="G14" s="82" t="s">
        <v>1350</v>
      </c>
      <c r="H14" s="74" t="s">
        <v>869</v>
      </c>
      <c r="I14" s="80" t="str">
        <f>IF(H14&lt;&gt; "", INDEX(MAIN!$B$5:$G$255,MATCH(H14,MAIN!$B$5:$B$255,0),6), " ")</f>
        <v>Department of Physical Planning</v>
      </c>
      <c r="J14" s="81">
        <f>IF(H14&lt;&gt; "", IF( INDEX(MAIN!$B$5:$AD$255,MATCH(H14,MAIN!$B$5:$B$255,0),28) &lt;&gt; 0,  INDEX(MAIN!$B$5:$AD$255,MATCH(H14,MAIN!$B$5:$B$255,0),28), INDEX(MAIN!$B$5:$AD$255,MATCH(H14,MAIN!$B$5:$B$255,0),29)), " ")</f>
        <v>0</v>
      </c>
      <c r="K14" s="74"/>
      <c r="L14" s="126"/>
    </row>
    <row r="15" spans="1:12" ht="31" x14ac:dyDescent="0.35">
      <c r="A15" s="246" t="s">
        <v>651</v>
      </c>
      <c r="B15" s="75" t="s">
        <v>652</v>
      </c>
      <c r="C15" s="76" t="s">
        <v>645</v>
      </c>
      <c r="D15" s="74" t="s">
        <v>861</v>
      </c>
      <c r="E15" s="80" t="str">
        <f>IF(D15&lt;&gt; "", INDEX(MAIN!$B$5:$I$255,MATCH(D15,MAIN!$B$5:$B$255,0),8), " ")</f>
        <v>Anguilla Statistics Department</v>
      </c>
      <c r="F15" s="81" t="str">
        <f>IF(D15&lt;&gt; "", IF( INDEX(MAIN!$B$5:$AD$255,MATCH(D15,MAIN!$B$5:$B$255,0),28) &lt;&gt; 0,  INDEX(MAIN!$B$5:$AD$255,MATCH(D15,MAIN!$B$5:$B$255,0),28), INDEX(MAIN!$B$5:$AD$255,MATCH(D15,MAIN!$B$5:$B$255,0),29)), " ")</f>
        <v>http://statistics.gov.ai/StatisticsDept/Population1_1</v>
      </c>
      <c r="G15" s="82" t="s">
        <v>1350</v>
      </c>
      <c r="H15" s="74"/>
      <c r="I15" s="80" t="str">
        <f>IF(H15&lt;&gt; "", INDEX(MAIN!$B$5:$G$255,MATCH(H15,MAIN!$B$5:$B$255,0),6), " ")</f>
        <v xml:space="preserve"> </v>
      </c>
      <c r="J15" s="81" t="str">
        <f>IF(H15&lt;&gt; "", IF( INDEX(MAIN!$B$5:$AD$255,MATCH(H15,MAIN!$B$5:$B$255,0),28) &lt;&gt; 0,  INDEX(MAIN!$B$5:$AD$255,MATCH(H15,MAIN!$B$5:$B$255,0),28), INDEX(MAIN!$B$5:$AD$255,MATCH(H15,MAIN!$B$5:$B$255,0),29)), " ")</f>
        <v xml:space="preserve"> </v>
      </c>
      <c r="K15" s="74"/>
      <c r="L15" s="126"/>
    </row>
    <row r="16" spans="1:12" ht="46.5" x14ac:dyDescent="0.35">
      <c r="A16" s="246"/>
      <c r="B16" s="75" t="s">
        <v>653</v>
      </c>
      <c r="C16" s="76" t="s">
        <v>645</v>
      </c>
      <c r="D16" s="74" t="s">
        <v>861</v>
      </c>
      <c r="E16" s="80" t="str">
        <f>IF(D16&lt;&gt; "", INDEX(MAIN!$B$5:$I$255,MATCH(D16,MAIN!$B$5:$B$255,0),8), " ")</f>
        <v>Anguilla Statistics Department</v>
      </c>
      <c r="F16" s="81" t="str">
        <f>IF(D16&lt;&gt; "", IF( INDEX(MAIN!$B$5:$AD$255,MATCH(D16,MAIN!$B$5:$B$255,0),28) &lt;&gt; 0,  INDEX(MAIN!$B$5:$AD$255,MATCH(D16,MAIN!$B$5:$B$255,0),28), INDEX(MAIN!$B$5:$AD$255,MATCH(D16,MAIN!$B$5:$B$255,0),29)), " ")</f>
        <v>http://statistics.gov.ai/StatisticsDept/Population1_1</v>
      </c>
      <c r="G16" s="82" t="s">
        <v>1350</v>
      </c>
      <c r="H16" s="74" t="s">
        <v>871</v>
      </c>
      <c r="I16" s="80">
        <f>IF(H16&lt;&gt; "", INDEX(MAIN!$B$5:$G$255,MATCH(H16,MAIN!$B$5:$B$255,0),6), " ")</f>
        <v>0</v>
      </c>
      <c r="J16" s="81">
        <f>IF(H16&lt;&gt; "", IF( INDEX(MAIN!$B$5:$AD$255,MATCH(H16,MAIN!$B$5:$B$255,0),28) &lt;&gt; 0,  INDEX(MAIN!$B$5:$AD$255,MATCH(H16,MAIN!$B$5:$B$255,0),28), INDEX(MAIN!$B$5:$AD$255,MATCH(H16,MAIN!$B$5:$B$255,0),29)), " ")</f>
        <v>0</v>
      </c>
      <c r="K16" s="74"/>
      <c r="L16" s="126"/>
    </row>
    <row r="17" spans="1:12" ht="29" x14ac:dyDescent="0.35">
      <c r="A17" s="246" t="s">
        <v>654</v>
      </c>
      <c r="B17" s="75" t="s">
        <v>1404</v>
      </c>
      <c r="C17" s="76" t="s">
        <v>648</v>
      </c>
      <c r="D17" s="74" t="s">
        <v>822</v>
      </c>
      <c r="E17" s="80" t="str">
        <f>IF(D17&lt;&gt; "", INDEX(MAIN!$B$5:$I$255,MATCH(D17,MAIN!$B$5:$B$255,0),8), " ")</f>
        <v>Anguilla Statistics Department</v>
      </c>
      <c r="F17" s="81" t="str">
        <f>IF(D17&lt;&gt; "", IF( INDEX(MAIN!$B$5:$AD$255,MATCH(D17,MAIN!$B$5:$B$255,0),28) &lt;&gt; 0,  INDEX(MAIN!$B$5:$AD$255,MATCH(D17,MAIN!$B$5:$B$255,0),28), INDEX(MAIN!$B$5:$AD$255,MATCH(D17,MAIN!$B$5:$B$255,0),29)), " ")</f>
        <v>http://statistics.gov.ai/StatisticsDept/NationalAccountsStatistics2_2</v>
      </c>
      <c r="G17" s="82" t="s">
        <v>1352</v>
      </c>
      <c r="H17" s="74"/>
      <c r="I17" s="80" t="str">
        <f>IF(H17&lt;&gt; "", INDEX(MAIN!$B$5:$G$255,MATCH(H17,MAIN!$B$5:$B$255,0),6), " ")</f>
        <v xml:space="preserve"> </v>
      </c>
      <c r="J17" s="81" t="str">
        <f>IF(H17&lt;&gt; "", IF( INDEX(MAIN!$B$5:$AD$255,MATCH(H17,MAIN!$B$5:$B$255,0),28) &lt;&gt; 0,  INDEX(MAIN!$B$5:$AD$255,MATCH(H17,MAIN!$B$5:$B$255,0),28), INDEX(MAIN!$B$5:$AD$255,MATCH(H17,MAIN!$B$5:$B$255,0),29)), " ")</f>
        <v xml:space="preserve"> </v>
      </c>
      <c r="K17" s="74"/>
      <c r="L17" s="126"/>
    </row>
    <row r="18" spans="1:12" ht="29" x14ac:dyDescent="0.35">
      <c r="A18" s="246"/>
      <c r="B18" s="75" t="s">
        <v>1405</v>
      </c>
      <c r="C18" s="76" t="s">
        <v>648</v>
      </c>
      <c r="D18" s="74" t="s">
        <v>822</v>
      </c>
      <c r="E18" s="80" t="str">
        <f>IF(D18&lt;&gt; "", INDEX(MAIN!$B$5:$I$255,MATCH(D18,MAIN!$B$5:$B$255,0),8), " ")</f>
        <v>Anguilla Statistics Department</v>
      </c>
      <c r="F18" s="81" t="str">
        <f>IF(D18&lt;&gt; "", IF( INDEX(MAIN!$B$5:$AD$255,MATCH(D18,MAIN!$B$5:$B$255,0),28) &lt;&gt; 0,  INDEX(MAIN!$B$5:$AD$255,MATCH(D18,MAIN!$B$5:$B$255,0),28), INDEX(MAIN!$B$5:$AD$255,MATCH(D18,MAIN!$B$5:$B$255,0),29)), " ")</f>
        <v>http://statistics.gov.ai/StatisticsDept/NationalAccountsStatistics2_2</v>
      </c>
      <c r="G18" s="82" t="s">
        <v>1352</v>
      </c>
      <c r="H18" s="74"/>
      <c r="I18" s="80" t="str">
        <f>IF(H18&lt;&gt; "", INDEX(MAIN!$B$5:$G$255,MATCH(H18,MAIN!$B$5:$B$255,0),6), " ")</f>
        <v xml:space="preserve"> </v>
      </c>
      <c r="J18" s="81" t="str">
        <f>IF(H18&lt;&gt; "", IF( INDEX(MAIN!$B$5:$AD$255,MATCH(H18,MAIN!$B$5:$B$255,0),28) &lt;&gt; 0,  INDEX(MAIN!$B$5:$AD$255,MATCH(H18,MAIN!$B$5:$B$255,0),28), INDEX(MAIN!$B$5:$AD$255,MATCH(H18,MAIN!$B$5:$B$255,0),29)), " ")</f>
        <v xml:space="preserve"> </v>
      </c>
      <c r="K18" s="74"/>
      <c r="L18" s="126"/>
    </row>
    <row r="19" spans="1:12" ht="18.5" x14ac:dyDescent="0.35">
      <c r="A19" s="246"/>
      <c r="B19" s="75" t="s">
        <v>647</v>
      </c>
      <c r="C19" s="76" t="s">
        <v>648</v>
      </c>
      <c r="D19" s="74" t="s">
        <v>901</v>
      </c>
      <c r="E19" s="80">
        <f>IF(D19&lt;&gt; "", INDEX(MAIN!$B$5:$I$255,MATCH(D19,MAIN!$B$5:$B$255,0),8), " ")</f>
        <v>0</v>
      </c>
      <c r="F19" s="81">
        <f>IF(D19&lt;&gt; "", IF( INDEX(MAIN!$B$5:$AD$255,MATCH(D19,MAIN!$B$5:$B$255,0),28) &lt;&gt; 0,  INDEX(MAIN!$B$5:$AD$255,MATCH(D19,MAIN!$B$5:$B$255,0),28), INDEX(MAIN!$B$5:$AD$255,MATCH(D19,MAIN!$B$5:$B$255,0),29)), " ")</f>
        <v>0</v>
      </c>
      <c r="G19" s="82"/>
      <c r="H19" s="74"/>
      <c r="I19" s="80" t="str">
        <f>IF(H19&lt;&gt; "", INDEX(MAIN!$B$5:$G$255,MATCH(H19,MAIN!$B$5:$B$255,0),6), " ")</f>
        <v xml:space="preserve"> </v>
      </c>
      <c r="J19" s="81" t="str">
        <f>IF(H19&lt;&gt; "", IF( INDEX(MAIN!$B$5:$AD$255,MATCH(H19,MAIN!$B$5:$B$255,0),28) &lt;&gt; 0,  INDEX(MAIN!$B$5:$AD$255,MATCH(H19,MAIN!$B$5:$B$255,0),28), INDEX(MAIN!$B$5:$AD$255,MATCH(H19,MAIN!$B$5:$B$255,0),29)), " ")</f>
        <v xml:space="preserve"> </v>
      </c>
      <c r="K19" s="74"/>
      <c r="L19" s="126"/>
    </row>
    <row r="20" spans="1:12" s="120" customFormat="1" ht="29" x14ac:dyDescent="0.35">
      <c r="A20" s="246"/>
      <c r="B20" s="114" t="s">
        <v>1408</v>
      </c>
      <c r="C20" s="115" t="s">
        <v>645</v>
      </c>
      <c r="D20" s="116" t="s">
        <v>1216</v>
      </c>
      <c r="E20" s="80" t="str">
        <f>IF(D20&lt;&gt; "", INDEX(MAIN!$B$5:$I$255,MATCH(D20,MAIN!$B$5:$B$255,0),8), " ")</f>
        <v>Anguilla Statistics Department</v>
      </c>
      <c r="F20" s="118" t="str">
        <f>IF(D20&lt;&gt; "", IF( INDEX(MAIN!$B$5:$AD$255,MATCH(D20,MAIN!$B$5:$B$255,0),28) &lt;&gt; 0,  INDEX(MAIN!$B$5:$AD$255,MATCH(D20,MAIN!$B$5:$B$255,0),28), INDEX(MAIN!$B$5:$AD$255,MATCH(D20,MAIN!$B$5:$B$255,0),29)), " ")</f>
        <v>http://statistics.gov.ai/StatisticsDept/LivingConditionsPoverty3_3_1</v>
      </c>
      <c r="G20" s="119" t="s">
        <v>1351</v>
      </c>
      <c r="H20" s="116"/>
      <c r="I20" s="117" t="str">
        <f>IF(H20&lt;&gt; "", INDEX(MAIN!$B$5:$G$255,MATCH(H20,MAIN!$B$5:$B$255,0),6), " ")</f>
        <v xml:space="preserve"> </v>
      </c>
      <c r="J20" s="118" t="str">
        <f>IF(H20&lt;&gt; "", IF( INDEX(MAIN!$B$5:$AD$255,MATCH(H20,MAIN!$B$5:$B$255,0),28) &lt;&gt; 0,  INDEX(MAIN!$B$5:$AD$255,MATCH(H20,MAIN!$B$5:$B$255,0),28), INDEX(MAIN!$B$5:$AD$255,MATCH(H20,MAIN!$B$5:$B$255,0),29)), " ")</f>
        <v xml:space="preserve"> </v>
      </c>
      <c r="K20" s="116"/>
      <c r="L20" s="128"/>
    </row>
    <row r="21" spans="1:12" s="120" customFormat="1" ht="29" x14ac:dyDescent="0.35">
      <c r="A21" s="246"/>
      <c r="B21" s="114" t="s">
        <v>1407</v>
      </c>
      <c r="C21" s="115" t="s">
        <v>645</v>
      </c>
      <c r="D21" s="116" t="s">
        <v>1216</v>
      </c>
      <c r="E21" s="80" t="str">
        <f>IF(D21&lt;&gt; "", INDEX(MAIN!$B$5:$I$255,MATCH(D21,MAIN!$B$5:$B$255,0),8), " ")</f>
        <v>Anguilla Statistics Department</v>
      </c>
      <c r="F21" s="118" t="str">
        <f>IF(D21&lt;&gt; "", IF( INDEX(MAIN!$B$5:$AD$255,MATCH(D21,MAIN!$B$5:$B$255,0),28) &lt;&gt; 0,  INDEX(MAIN!$B$5:$AD$255,MATCH(D21,MAIN!$B$5:$B$255,0),28), INDEX(MAIN!$B$5:$AD$255,MATCH(D21,MAIN!$B$5:$B$255,0),29)), " ")</f>
        <v>http://statistics.gov.ai/StatisticsDept/LivingConditionsPoverty3_3_1</v>
      </c>
      <c r="G21" s="119" t="s">
        <v>1351</v>
      </c>
      <c r="H21" s="116"/>
      <c r="I21" s="117" t="str">
        <f>IF(H21&lt;&gt; "", INDEX(MAIN!$B$5:$G$255,MATCH(H21,MAIN!$B$5:$B$255,0),6), " ")</f>
        <v xml:space="preserve"> </v>
      </c>
      <c r="J21" s="118" t="str">
        <f>IF(H21&lt;&gt; "", IF( INDEX(MAIN!$B$5:$AD$255,MATCH(H21,MAIN!$B$5:$B$255,0),28) &lt;&gt; 0,  INDEX(MAIN!$B$5:$AD$255,MATCH(H21,MAIN!$B$5:$B$255,0),28), INDEX(MAIN!$B$5:$AD$255,MATCH(H21,MAIN!$B$5:$B$255,0),29)), " ")</f>
        <v xml:space="preserve"> </v>
      </c>
      <c r="K21" s="116"/>
      <c r="L21" s="128"/>
    </row>
    <row r="22" spans="1:12" ht="46.5" x14ac:dyDescent="0.35">
      <c r="A22" s="246"/>
      <c r="B22" s="75" t="s">
        <v>1406</v>
      </c>
      <c r="C22" s="76" t="s">
        <v>655</v>
      </c>
      <c r="D22" s="74" t="s">
        <v>875</v>
      </c>
      <c r="E22" s="80" t="str">
        <f>IF(D22&lt;&gt; "", INDEX(MAIN!$B$5:$I$255,MATCH(D22,MAIN!$B$5:$B$255,0),8), " ")</f>
        <v>Department of Disaster Management</v>
      </c>
      <c r="F22" s="81">
        <f>IF(D22&lt;&gt; "", IF( INDEX(MAIN!$B$5:$AD$255,MATCH(D22,MAIN!$B$5:$B$255,0),28) &lt;&gt; 0,  INDEX(MAIN!$B$5:$AD$255,MATCH(D22,MAIN!$B$5:$B$255,0),28), INDEX(MAIN!$B$5:$AD$255,MATCH(D22,MAIN!$B$5:$B$255,0),29)), " ")</f>
        <v>0</v>
      </c>
      <c r="G22" s="82"/>
      <c r="H22" s="74"/>
      <c r="I22" s="80" t="str">
        <f>IF(H22&lt;&gt; "", INDEX(MAIN!$B$5:$G$255,MATCH(H22,MAIN!$B$5:$B$255,0),6), " ")</f>
        <v xml:space="preserve"> </v>
      </c>
      <c r="J22" s="81" t="str">
        <f>IF(H22&lt;&gt; "", IF( INDEX(MAIN!$B$5:$AD$255,MATCH(H22,MAIN!$B$5:$B$255,0),28) &lt;&gt; 0,  INDEX(MAIN!$B$5:$AD$255,MATCH(H22,MAIN!$B$5:$B$255,0),28), INDEX(MAIN!$B$5:$AD$255,MATCH(H22,MAIN!$B$5:$B$255,0),29)), " ")</f>
        <v xml:space="preserve"> </v>
      </c>
      <c r="K22" s="74"/>
      <c r="L22" s="126"/>
    </row>
    <row r="23" spans="1:12" ht="62" x14ac:dyDescent="0.35">
      <c r="A23" s="246"/>
      <c r="B23" s="75" t="s">
        <v>1409</v>
      </c>
      <c r="C23" s="76" t="s">
        <v>656</v>
      </c>
      <c r="D23" s="74" t="s">
        <v>906</v>
      </c>
      <c r="E23" s="80">
        <f>IF(D23&lt;&gt; "", INDEX(MAIN!$B$5:$I$255,MATCH(D23,MAIN!$B$5:$B$255,0),8), " ")</f>
        <v>0</v>
      </c>
      <c r="F23" s="81">
        <f>IF(D23&lt;&gt; "", IF( INDEX(MAIN!$B$5:$AD$255,MATCH(D23,MAIN!$B$5:$B$255,0),28) &lt;&gt; 0,  INDEX(MAIN!$B$5:$AD$255,MATCH(D23,MAIN!$B$5:$B$255,0),28), INDEX(MAIN!$B$5:$AD$255,MATCH(D23,MAIN!$B$5:$B$255,0),29)), " ")</f>
        <v>0</v>
      </c>
      <c r="G23" s="82"/>
      <c r="H23" s="74"/>
      <c r="I23" s="80" t="str">
        <f>IF(H23&lt;&gt; "", INDEX(MAIN!$B$5:$G$255,MATCH(H23,MAIN!$B$5:$B$255,0),6), " ")</f>
        <v xml:space="preserve"> </v>
      </c>
      <c r="J23" s="81" t="str">
        <f>IF(H23&lt;&gt; "", IF( INDEX(MAIN!$B$5:$AD$255,MATCH(H23,MAIN!$B$5:$B$255,0),28) &lt;&gt; 0,  INDEX(MAIN!$B$5:$AD$255,MATCH(H23,MAIN!$B$5:$B$255,0),28), INDEX(MAIN!$B$5:$AD$255,MATCH(H23,MAIN!$B$5:$B$255,0),29)), " ")</f>
        <v xml:space="preserve"> </v>
      </c>
      <c r="K23" s="74"/>
      <c r="L23" s="126"/>
    </row>
    <row r="24" spans="1:12" ht="29" x14ac:dyDescent="0.35">
      <c r="A24" s="246"/>
      <c r="B24" s="75" t="s">
        <v>1410</v>
      </c>
      <c r="C24" s="76" t="s">
        <v>657</v>
      </c>
      <c r="D24" s="74" t="s">
        <v>1339</v>
      </c>
      <c r="E24" s="80" t="str">
        <f>IF(D24&lt;&gt; "", INDEX(MAIN!$B$5:$I$255,MATCH(D24,MAIN!$B$5:$B$255,0),8), " ")</f>
        <v>Joint Nature Conservancy Council</v>
      </c>
      <c r="F24" s="81" t="str">
        <f>IF(D24&lt;&gt; "", IF( INDEX(MAIN!$B$5:$AD$255,MATCH(D24,MAIN!$B$5:$B$255,0),28) &lt;&gt; 0,  INDEX(MAIN!$B$5:$AD$255,MATCH(D24,MAIN!$B$5:$B$255,0),28), INDEX(MAIN!$B$5:$AD$255,MATCH(D24,MAIN!$B$5:$B$255,0),29)), " ")</f>
        <v>https://hub.jncc.gov.uk/assets/62e82176-5053-4733-bd05-e33b15bbf88c</v>
      </c>
      <c r="G24" s="82" t="s">
        <v>1351</v>
      </c>
      <c r="H24" s="74"/>
      <c r="I24" s="80" t="str">
        <f>IF(H24&lt;&gt; "", INDEX(MAIN!$B$5:$G$255,MATCH(H24,MAIN!$B$5:$B$255,0),6), " ")</f>
        <v xml:space="preserve"> </v>
      </c>
      <c r="J24" s="81" t="str">
        <f>IF(H24&lt;&gt; "", IF( INDEX(MAIN!$B$5:$AD$255,MATCH(H24,MAIN!$B$5:$B$255,0),28) &lt;&gt; 0,  INDEX(MAIN!$B$5:$AD$255,MATCH(H24,MAIN!$B$5:$B$255,0),28), INDEX(MAIN!$B$5:$AD$255,MATCH(H24,MAIN!$B$5:$B$255,0),29)), " ")</f>
        <v xml:space="preserve"> </v>
      </c>
      <c r="K24" s="74"/>
      <c r="L24" s="126"/>
    </row>
    <row r="25" spans="1:12" ht="31" x14ac:dyDescent="0.35">
      <c r="A25" s="246"/>
      <c r="B25" s="75" t="s">
        <v>1411</v>
      </c>
      <c r="C25" s="76" t="s">
        <v>657</v>
      </c>
      <c r="D25" s="74" t="s">
        <v>1339</v>
      </c>
      <c r="E25" s="80" t="str">
        <f>IF(D25&lt;&gt; "", INDEX(MAIN!$B$5:$I$255,MATCH(D25,MAIN!$B$5:$B$255,0),8), " ")</f>
        <v>Joint Nature Conservancy Council</v>
      </c>
      <c r="F25" s="81" t="str">
        <f>IF(D25&lt;&gt; "", IF( INDEX(MAIN!$B$5:$AD$255,MATCH(D25,MAIN!$B$5:$B$255,0),28) &lt;&gt; 0,  INDEX(MAIN!$B$5:$AD$255,MATCH(D25,MAIN!$B$5:$B$255,0),28), INDEX(MAIN!$B$5:$AD$255,MATCH(D25,MAIN!$B$5:$B$255,0),29)), " ")</f>
        <v>https://hub.jncc.gov.uk/assets/62e82176-5053-4733-bd05-e33b15bbf88c</v>
      </c>
      <c r="G25" s="82"/>
      <c r="H25" s="74"/>
      <c r="I25" s="80"/>
      <c r="J25" s="81"/>
      <c r="K25" s="74"/>
      <c r="L25" s="126"/>
    </row>
    <row r="26" spans="1:12" ht="31" x14ac:dyDescent="0.35">
      <c r="A26" s="246"/>
      <c r="B26" s="75" t="s">
        <v>1412</v>
      </c>
      <c r="C26" s="76" t="s">
        <v>657</v>
      </c>
      <c r="D26" s="74" t="s">
        <v>1339</v>
      </c>
      <c r="E26" s="80" t="str">
        <f>IF(D26&lt;&gt; "", INDEX(MAIN!$B$5:$I$255,MATCH(D26,MAIN!$B$5:$B$255,0),8), " ")</f>
        <v>Joint Nature Conservancy Council</v>
      </c>
      <c r="F26" s="81" t="str">
        <f>IF(D26&lt;&gt; "", IF( INDEX(MAIN!$B$5:$AD$255,MATCH(D26,MAIN!$B$5:$B$255,0),28) &lt;&gt; 0,  INDEX(MAIN!$B$5:$AD$255,MATCH(D26,MAIN!$B$5:$B$255,0),28), INDEX(MAIN!$B$5:$AD$255,MATCH(D26,MAIN!$B$5:$B$255,0),29)), " ")</f>
        <v>https://hub.jncc.gov.uk/assets/62e82176-5053-4733-bd05-e33b15bbf88c</v>
      </c>
      <c r="G26" s="82"/>
      <c r="H26" s="74"/>
      <c r="I26" s="80"/>
      <c r="J26" s="81"/>
      <c r="K26" s="74"/>
      <c r="L26" s="126"/>
    </row>
    <row r="27" spans="1:12" ht="31" x14ac:dyDescent="0.35">
      <c r="A27" s="246"/>
      <c r="B27" s="75" t="s">
        <v>1413</v>
      </c>
      <c r="C27" s="76" t="s">
        <v>648</v>
      </c>
      <c r="D27" s="74" t="s">
        <v>907</v>
      </c>
      <c r="E27" s="80">
        <f>IF(D27&lt;&gt; "", INDEX(MAIN!$B$5:$I$255,MATCH(D27,MAIN!$B$5:$B$255,0),8), " ")</f>
        <v>0</v>
      </c>
      <c r="F27" s="81">
        <f>IF(D27&lt;&gt; "", IF( INDEX(MAIN!$B$5:$AD$255,MATCH(D27,MAIN!$B$5:$B$255,0),28) &lt;&gt; 0,  INDEX(MAIN!$B$5:$AD$255,MATCH(D27,MAIN!$B$5:$B$255,0),28), INDEX(MAIN!$B$5:$AD$255,MATCH(D27,MAIN!$B$5:$B$255,0),29)), " ")</f>
        <v>0</v>
      </c>
      <c r="G27" s="82"/>
      <c r="H27" s="74"/>
      <c r="I27" s="80" t="str">
        <f>IF(H27&lt;&gt; "", INDEX(MAIN!$B$5:$G$255,MATCH(H27,MAIN!$B$5:$B$255,0),6), " ")</f>
        <v xml:space="preserve"> </v>
      </c>
      <c r="J27" s="81" t="str">
        <f>IF(H27&lt;&gt; "", IF( INDEX(MAIN!$B$5:$AD$255,MATCH(H27,MAIN!$B$5:$B$255,0),28) &lt;&gt; 0,  INDEX(MAIN!$B$5:$AD$255,MATCH(H27,MAIN!$B$5:$B$255,0),28), INDEX(MAIN!$B$5:$AD$255,MATCH(H27,MAIN!$B$5:$B$255,0),29)), " ")</f>
        <v xml:space="preserve"> </v>
      </c>
      <c r="K27" s="74"/>
      <c r="L27" s="126"/>
    </row>
    <row r="28" spans="1:12" ht="31" x14ac:dyDescent="0.35">
      <c r="A28" s="247" t="s">
        <v>658</v>
      </c>
      <c r="B28" s="75" t="s">
        <v>659</v>
      </c>
      <c r="C28" s="76" t="s">
        <v>660</v>
      </c>
      <c r="D28" s="74" t="s">
        <v>1001</v>
      </c>
      <c r="E28" s="80" t="str">
        <f>IF(D28&lt;&gt; "", INDEX(MAIN!$B$5:$I$255,MATCH(D28,MAIN!$B$5:$B$255,0),8), " ")</f>
        <v>Department of Physical Planning</v>
      </c>
      <c r="F28" s="81" t="str">
        <f>IF(D28&lt;&gt; "", IF( INDEX(MAIN!$B$5:$AD$255,MATCH(D28,MAIN!$B$5:$B$255,0),28) &lt;&gt; 0,  INDEX(MAIN!$B$5:$AD$255,MATCH(D28,MAIN!$B$5:$B$255,0),28), INDEX(MAIN!$B$5:$AD$255,MATCH(D28,MAIN!$B$5:$B$255,0),29)), " ")</f>
        <v>Physical Planning</v>
      </c>
      <c r="G28" s="82" t="s">
        <v>1351</v>
      </c>
      <c r="H28" s="74"/>
      <c r="I28" s="80" t="str">
        <f>IF(H28&lt;&gt; "", INDEX(MAIN!$B$5:$G$255,MATCH(H28,MAIN!$B$5:$B$255,0),6), " ")</f>
        <v xml:space="preserve"> </v>
      </c>
      <c r="J28" s="81" t="str">
        <f>IF(H28&lt;&gt; "", IF( INDEX(MAIN!$B$5:$AD$255,MATCH(H28,MAIN!$B$5:$B$255,0),28) &lt;&gt; 0,  INDEX(MAIN!$B$5:$AD$255,MATCH(H28,MAIN!$B$5:$B$255,0),28), INDEX(MAIN!$B$5:$AD$255,MATCH(H28,MAIN!$B$5:$B$255,0),29)), " ")</f>
        <v xml:space="preserve"> </v>
      </c>
      <c r="K28" s="74"/>
      <c r="L28" s="126"/>
    </row>
    <row r="29" spans="1:12" ht="18.5" x14ac:dyDescent="0.35">
      <c r="A29" s="247"/>
      <c r="B29" s="75" t="s">
        <v>1414</v>
      </c>
      <c r="C29" s="76" t="s">
        <v>660</v>
      </c>
      <c r="D29" s="74" t="s">
        <v>880</v>
      </c>
      <c r="E29" s="80">
        <f>IF(D29&lt;&gt; "", INDEX(MAIN!$B$5:$I$255,MATCH(D29,MAIN!$B$5:$B$255,0),8), " ")</f>
        <v>0</v>
      </c>
      <c r="F29" s="81">
        <f>IF(D29&lt;&gt; "", IF( INDEX(MAIN!$B$5:$AD$255,MATCH(D29,MAIN!$B$5:$B$255,0),28) &lt;&gt; 0,  INDEX(MAIN!$B$5:$AD$255,MATCH(D29,MAIN!$B$5:$B$255,0),28), INDEX(MAIN!$B$5:$AD$255,MATCH(D29,MAIN!$B$5:$B$255,0),29)), " ")</f>
        <v>0</v>
      </c>
      <c r="G29" s="82"/>
      <c r="H29" s="74"/>
      <c r="I29" s="80"/>
      <c r="J29" s="81"/>
      <c r="K29" s="74"/>
      <c r="L29" s="126"/>
    </row>
    <row r="30" spans="1:12" ht="18.5" x14ac:dyDescent="0.35">
      <c r="A30" s="247"/>
      <c r="B30" s="75" t="s">
        <v>1415</v>
      </c>
      <c r="C30" s="76" t="s">
        <v>660</v>
      </c>
      <c r="D30" s="74" t="s">
        <v>1001</v>
      </c>
      <c r="E30" s="80" t="str">
        <f>IF(D30&lt;&gt; "", INDEX(MAIN!$B$5:$I$255,MATCH(D30,MAIN!$B$5:$B$255,0),8), " ")</f>
        <v>Department of Physical Planning</v>
      </c>
      <c r="F30" s="81" t="str">
        <f>IF(D30&lt;&gt; "", IF( INDEX(MAIN!$B$5:$AD$255,MATCH(D30,MAIN!$B$5:$B$255,0),28) &lt;&gt; 0,  INDEX(MAIN!$B$5:$AD$255,MATCH(D30,MAIN!$B$5:$B$255,0),28), INDEX(MAIN!$B$5:$AD$255,MATCH(D30,MAIN!$B$5:$B$255,0),29)), " ")</f>
        <v>Physical Planning</v>
      </c>
      <c r="G30" s="82" t="s">
        <v>1351</v>
      </c>
      <c r="H30" s="74"/>
      <c r="I30" s="80"/>
      <c r="J30" s="81"/>
      <c r="K30" s="74"/>
      <c r="L30" s="126"/>
    </row>
    <row r="31" spans="1:12" ht="18.5" x14ac:dyDescent="0.35">
      <c r="A31" s="247"/>
      <c r="B31" s="75" t="s">
        <v>1416</v>
      </c>
      <c r="C31" s="76" t="s">
        <v>660</v>
      </c>
      <c r="D31" s="74" t="s">
        <v>1001</v>
      </c>
      <c r="E31" s="80" t="str">
        <f>IF(D31&lt;&gt; "", INDEX(MAIN!$B$5:$I$255,MATCH(D31,MAIN!$B$5:$B$255,0),8), " ")</f>
        <v>Department of Physical Planning</v>
      </c>
      <c r="F31" s="81" t="str">
        <f>IF(D31&lt;&gt; "", IF( INDEX(MAIN!$B$5:$AD$255,MATCH(D31,MAIN!$B$5:$B$255,0),28) &lt;&gt; 0,  INDEX(MAIN!$B$5:$AD$255,MATCH(D31,MAIN!$B$5:$B$255,0),28), INDEX(MAIN!$B$5:$AD$255,MATCH(D31,MAIN!$B$5:$B$255,0),29)), " ")</f>
        <v>Physical Planning</v>
      </c>
      <c r="G31" s="82" t="s">
        <v>704</v>
      </c>
      <c r="H31" s="74"/>
      <c r="I31" s="80"/>
      <c r="J31" s="81"/>
      <c r="K31" s="74"/>
      <c r="L31" s="126"/>
    </row>
    <row r="32" spans="1:12" ht="18.5" x14ac:dyDescent="0.35">
      <c r="A32" s="247"/>
      <c r="B32" s="75"/>
      <c r="C32" s="76" t="s">
        <v>660</v>
      </c>
      <c r="D32" s="74"/>
      <c r="E32" s="80" t="str">
        <f>IF(D32&lt;&gt; "", INDEX(MAIN!$B$5:$I$255,MATCH(D32,MAIN!$B$5:$B$255,0),8), " ")</f>
        <v xml:space="preserve"> </v>
      </c>
      <c r="F32" s="81" t="str">
        <f>IF(D32&lt;&gt; "", IF( INDEX(MAIN!$B$5:$AD$255,MATCH(D32,MAIN!$B$5:$B$255,0),28) &lt;&gt; 0,  INDEX(MAIN!$B$5:$AD$255,MATCH(D32,MAIN!$B$5:$B$255,0),28), INDEX(MAIN!$B$5:$AD$255,MATCH(D32,MAIN!$B$5:$B$255,0),29)), " ")</f>
        <v xml:space="preserve"> </v>
      </c>
      <c r="G32" s="82"/>
      <c r="H32" s="74"/>
      <c r="I32" s="80"/>
      <c r="J32" s="81"/>
      <c r="K32" s="74"/>
      <c r="L32" s="126"/>
    </row>
    <row r="33" spans="1:12" ht="29" x14ac:dyDescent="0.35">
      <c r="A33" s="247"/>
      <c r="B33" s="75" t="s">
        <v>1354</v>
      </c>
      <c r="C33" s="76" t="s">
        <v>662</v>
      </c>
      <c r="D33" s="74" t="s">
        <v>1339</v>
      </c>
      <c r="E33" s="80" t="str">
        <f>IF(D33&lt;&gt; "", INDEX(MAIN!$B$5:$I$255,MATCH(D33,MAIN!$B$5:$B$255,0),8), " ")</f>
        <v>Joint Nature Conservancy Council</v>
      </c>
      <c r="F33" s="81" t="str">
        <f>IF(D33&lt;&gt; "", IF( INDEX(MAIN!$B$5:$AD$255,MATCH(D33,MAIN!$B$5:$B$255,0),28) &lt;&gt; 0,  INDEX(MAIN!$B$5:$AD$255,MATCH(D33,MAIN!$B$5:$B$255,0),28), INDEX(MAIN!$B$5:$AD$255,MATCH(D33,MAIN!$B$5:$B$255,0),29)), " ")</f>
        <v>https://hub.jncc.gov.uk/assets/62e82176-5053-4733-bd05-e33b15bbf88c</v>
      </c>
      <c r="G33" s="82" t="s">
        <v>704</v>
      </c>
      <c r="H33" s="74"/>
      <c r="I33" s="80"/>
      <c r="J33" s="81"/>
      <c r="K33" s="74"/>
      <c r="L33" s="126"/>
    </row>
    <row r="34" spans="1:12" ht="29" x14ac:dyDescent="0.35">
      <c r="A34" s="247"/>
      <c r="B34" s="75" t="s">
        <v>1353</v>
      </c>
      <c r="C34" s="76" t="s">
        <v>662</v>
      </c>
      <c r="D34" s="74" t="s">
        <v>1339</v>
      </c>
      <c r="E34" s="80" t="str">
        <f>IF(D34&lt;&gt; "", INDEX(MAIN!$B$5:$I$255,MATCH(D34,MAIN!$B$5:$B$255,0),8), " ")</f>
        <v>Joint Nature Conservancy Council</v>
      </c>
      <c r="F34" s="81" t="str">
        <f>IF(D34&lt;&gt; "", IF( INDEX(MAIN!$B$5:$AD$255,MATCH(D34,MAIN!$B$5:$B$255,0),28) &lt;&gt; 0,  INDEX(MAIN!$B$5:$AD$255,MATCH(D34,MAIN!$B$5:$B$255,0),28), INDEX(MAIN!$B$5:$AD$255,MATCH(D34,MAIN!$B$5:$B$255,0),29)), " ")</f>
        <v>https://hub.jncc.gov.uk/assets/62e82176-5053-4733-bd05-e33b15bbf88c</v>
      </c>
      <c r="G34" s="82" t="s">
        <v>704</v>
      </c>
      <c r="H34" s="74"/>
      <c r="I34" s="80"/>
      <c r="J34" s="81"/>
      <c r="K34" s="74"/>
      <c r="L34" s="126"/>
    </row>
    <row r="35" spans="1:12" ht="31" x14ac:dyDescent="0.35">
      <c r="A35" s="247"/>
      <c r="B35" s="75" t="s">
        <v>661</v>
      </c>
      <c r="C35" s="76" t="s">
        <v>662</v>
      </c>
      <c r="D35" s="74" t="s">
        <v>1339</v>
      </c>
      <c r="E35" s="80" t="str">
        <f>IF(D35&lt;&gt; "", INDEX(MAIN!$B$5:$I$255,MATCH(D35,MAIN!$B$5:$B$255,0),8), " ")</f>
        <v>Joint Nature Conservancy Council</v>
      </c>
      <c r="F35" s="81" t="str">
        <f>IF(D35&lt;&gt; "", IF( INDEX(MAIN!$B$5:$AD$255,MATCH(D35,MAIN!$B$5:$B$255,0),28) &lt;&gt; 0,  INDEX(MAIN!$B$5:$AD$255,MATCH(D35,MAIN!$B$5:$B$255,0),28), INDEX(MAIN!$B$5:$AD$255,MATCH(D35,MAIN!$B$5:$B$255,0),29)), " ")</f>
        <v>https://hub.jncc.gov.uk/assets/62e82176-5053-4733-bd05-e33b15bbf88c</v>
      </c>
      <c r="G35" s="82" t="s">
        <v>704</v>
      </c>
      <c r="H35" s="74"/>
      <c r="I35" s="80" t="str">
        <f>IF(H35&lt;&gt; "", INDEX(MAIN!$B$5:$G$255,MATCH(H35,MAIN!$B$5:$B$255,0),6), " ")</f>
        <v xml:space="preserve"> </v>
      </c>
      <c r="J35" s="81" t="str">
        <f>IF(H35&lt;&gt; "", IF( INDEX(MAIN!$B$5:$AD$255,MATCH(H35,MAIN!$B$5:$B$255,0),28) &lt;&gt; 0,  INDEX(MAIN!$B$5:$AD$255,MATCH(H35,MAIN!$B$5:$B$255,0),28), INDEX(MAIN!$B$5:$AD$255,MATCH(H35,MAIN!$B$5:$B$255,0),29)), " ")</f>
        <v xml:space="preserve"> </v>
      </c>
      <c r="K35" s="74"/>
      <c r="L35" s="126"/>
    </row>
    <row r="36" spans="1:12" ht="26" x14ac:dyDescent="0.35">
      <c r="A36" s="242" t="s">
        <v>663</v>
      </c>
      <c r="B36" s="242"/>
      <c r="C36" s="242"/>
      <c r="D36" s="242"/>
      <c r="E36" s="242"/>
      <c r="F36" s="242"/>
      <c r="G36" s="242"/>
      <c r="H36" s="242"/>
      <c r="I36" s="242"/>
      <c r="J36" s="242"/>
      <c r="K36" s="242"/>
      <c r="L36" s="242"/>
    </row>
    <row r="37" spans="1:12" ht="31" x14ac:dyDescent="0.35">
      <c r="A37" s="247" t="s">
        <v>664</v>
      </c>
      <c r="B37" s="75" t="s">
        <v>665</v>
      </c>
      <c r="C37" s="76" t="s">
        <v>645</v>
      </c>
      <c r="D37" s="74" t="s">
        <v>911</v>
      </c>
      <c r="E37" s="80">
        <f>IF(D37&lt;&gt; "", INDEX(MAIN!$B$5:$I$255,MATCH(D37,MAIN!$B$5:$B$255,0),8), " ")</f>
        <v>0</v>
      </c>
      <c r="F37" s="81">
        <f>IF(D37&lt;&gt; "", IF( INDEX(MAIN!$B$5:$AD$255,MATCH(D37,MAIN!$B$5:$B$255,0),28) &lt;&gt; 0,  INDEX(MAIN!$B$5:$AD$255,MATCH(D37,MAIN!$B$5:$B$255,0),28), INDEX(MAIN!$B$5:$AD$255,MATCH(D37,MAIN!$B$5:$B$255,0),29)), " ")</f>
        <v>0</v>
      </c>
      <c r="G37" s="82"/>
      <c r="H37" s="74"/>
      <c r="I37" s="80" t="str">
        <f>IF(H37&lt;&gt; "", INDEX(MAIN!$B$5:$G$255,MATCH(H37,MAIN!$B$5:$B$255,0),6), " ")</f>
        <v xml:space="preserve"> </v>
      </c>
      <c r="J37" s="81" t="str">
        <f>IF(H37&lt;&gt; "", IF( INDEX(MAIN!$B$5:$AD$255,MATCH(H37,MAIN!$B$5:$B$255,0),28) &lt;&gt; 0,  INDEX(MAIN!$B$5:$AD$255,MATCH(H37,MAIN!$B$5:$B$255,0),28), INDEX(MAIN!$B$5:$AD$255,MATCH(H37,MAIN!$B$5:$B$255,0),29)), " ")</f>
        <v xml:space="preserve"> </v>
      </c>
      <c r="K37" s="74"/>
      <c r="L37" s="126"/>
    </row>
    <row r="38" spans="1:12" ht="31" x14ac:dyDescent="0.35">
      <c r="A38" s="247"/>
      <c r="B38" s="75" t="s">
        <v>666</v>
      </c>
      <c r="C38" s="76" t="s">
        <v>645</v>
      </c>
      <c r="D38" s="74" t="s">
        <v>911</v>
      </c>
      <c r="E38" s="80">
        <f>IF(D38&lt;&gt; "", INDEX(MAIN!$B$5:$I$255,MATCH(D38,MAIN!$B$5:$B$255,0),8), " ")</f>
        <v>0</v>
      </c>
      <c r="F38" s="81">
        <f>IF(D38&lt;&gt; "", IF( INDEX(MAIN!$B$5:$AD$255,MATCH(D38,MAIN!$B$5:$B$255,0),28) &lt;&gt; 0,  INDEX(MAIN!$B$5:$AD$255,MATCH(D38,MAIN!$B$5:$B$255,0),28), INDEX(MAIN!$B$5:$AD$255,MATCH(D38,MAIN!$B$5:$B$255,0),29)), " ")</f>
        <v>0</v>
      </c>
      <c r="G38" s="82"/>
      <c r="H38" s="74"/>
      <c r="I38" s="80" t="str">
        <f>IF(H38&lt;&gt; "", INDEX(MAIN!$B$5:$G$255,MATCH(H38,MAIN!$B$5:$B$255,0),6), " ")</f>
        <v xml:space="preserve"> </v>
      </c>
      <c r="J38" s="81" t="str">
        <f>IF(H38&lt;&gt; "", IF( INDEX(MAIN!$B$5:$AD$255,MATCH(H38,MAIN!$B$5:$B$255,0),28) &lt;&gt; 0,  INDEX(MAIN!$B$5:$AD$255,MATCH(H38,MAIN!$B$5:$B$255,0),28), INDEX(MAIN!$B$5:$AD$255,MATCH(H38,MAIN!$B$5:$B$255,0),29)), " ")</f>
        <v xml:space="preserve"> </v>
      </c>
      <c r="K38" s="74"/>
      <c r="L38" s="126"/>
    </row>
    <row r="39" spans="1:12" ht="31" x14ac:dyDescent="0.35">
      <c r="A39" s="247"/>
      <c r="B39" s="75" t="s">
        <v>667</v>
      </c>
      <c r="C39" s="76" t="s">
        <v>645</v>
      </c>
      <c r="D39" s="74" t="s">
        <v>914</v>
      </c>
      <c r="E39" s="80">
        <f>IF(D39&lt;&gt; "", INDEX(MAIN!$B$5:$I$255,MATCH(D39,MAIN!$B$5:$B$255,0),8), " ")</f>
        <v>0</v>
      </c>
      <c r="F39" s="81">
        <f>IF(D39&lt;&gt; "", IF( INDEX(MAIN!$B$5:$AD$255,MATCH(D39,MAIN!$B$5:$B$255,0),28) &lt;&gt; 0,  INDEX(MAIN!$B$5:$AD$255,MATCH(D39,MAIN!$B$5:$B$255,0),28), INDEX(MAIN!$B$5:$AD$255,MATCH(D39,MAIN!$B$5:$B$255,0),29)), " ")</f>
        <v>0</v>
      </c>
      <c r="G39" s="82"/>
      <c r="H39" s="74"/>
      <c r="I39" s="80" t="str">
        <f>IF(H39&lt;&gt; "", INDEX(MAIN!$B$5:$G$255,MATCH(H39,MAIN!$B$5:$B$255,0),6), " ")</f>
        <v xml:space="preserve"> </v>
      </c>
      <c r="J39" s="81" t="str">
        <f>IF(H39&lt;&gt; "", IF( INDEX(MAIN!$B$5:$AD$255,MATCH(H39,MAIN!$B$5:$B$255,0),28) &lt;&gt; 0,  INDEX(MAIN!$B$5:$AD$255,MATCH(H39,MAIN!$B$5:$B$255,0),28), INDEX(MAIN!$B$5:$AD$255,MATCH(H39,MAIN!$B$5:$B$255,0),29)), " ")</f>
        <v xml:space="preserve"> </v>
      </c>
      <c r="K39" s="74"/>
      <c r="L39" s="126"/>
    </row>
    <row r="40" spans="1:12" ht="31" x14ac:dyDescent="0.35">
      <c r="A40" s="247"/>
      <c r="B40" s="75" t="s">
        <v>908</v>
      </c>
      <c r="C40" s="76" t="s">
        <v>645</v>
      </c>
      <c r="D40" s="74" t="s">
        <v>830</v>
      </c>
      <c r="E40" s="80" t="str">
        <f>IF(D40&lt;&gt; "", INDEX(MAIN!$B$5:$I$255,MATCH(D40,MAIN!$B$5:$B$255,0),8), " ")</f>
        <v>Department of Physical Planning</v>
      </c>
      <c r="F40" s="81" t="str">
        <f>IF(D40&lt;&gt; "", IF( INDEX(MAIN!$B$5:$AD$255,MATCH(D40,MAIN!$B$5:$B$255,0),28) &lt;&gt; 0,  INDEX(MAIN!$B$5:$AD$255,MATCH(D40,MAIN!$B$5:$B$255,0),28), INDEX(MAIN!$B$5:$AD$255,MATCH(D40,MAIN!$B$5:$B$255,0),29)), " ")</f>
        <v>Physical Planning</v>
      </c>
      <c r="G40" s="82" t="s">
        <v>1350</v>
      </c>
      <c r="H40" s="74" t="s">
        <v>916</v>
      </c>
      <c r="I40" s="80" t="str">
        <f>IF(H40&lt;&gt; "", INDEX(MAIN!$B$5:$G$255,MATCH(H40,MAIN!$B$5:$B$255,0),6), " ")</f>
        <v>Caribbean Disaster and Emergency Management Agency</v>
      </c>
      <c r="J40" s="81">
        <f>IF(H40&lt;&gt; "", IF( INDEX(MAIN!$B$5:$AD$255,MATCH(H40,MAIN!$B$5:$B$255,0),28) &lt;&gt; 0,  INDEX(MAIN!$B$5:$AD$255,MATCH(H40,MAIN!$B$5:$B$255,0),28), INDEX(MAIN!$B$5:$AD$255,MATCH(H40,MAIN!$B$5:$B$255,0),29)), " ")</f>
        <v>0</v>
      </c>
      <c r="K40" s="74"/>
      <c r="L40" s="126"/>
    </row>
    <row r="41" spans="1:12" ht="46.5" x14ac:dyDescent="0.35">
      <c r="A41" s="247"/>
      <c r="B41" s="75" t="s">
        <v>668</v>
      </c>
      <c r="C41" s="76" t="s">
        <v>645</v>
      </c>
      <c r="D41" s="74" t="s">
        <v>1243</v>
      </c>
      <c r="E41" s="80" t="str">
        <f>IF(D41&lt;&gt; "", INDEX(MAIN!$B$5:$I$255,MATCH(D41,MAIN!$B$5:$B$255,0),8), " ")</f>
        <v>Anguilla Statistics Department</v>
      </c>
      <c r="F41" s="81">
        <f>IF(D41&lt;&gt; "", IF( INDEX(MAIN!$B$5:$AD$255,MATCH(D41,MAIN!$B$5:$B$255,0),28) &lt;&gt; 0,  INDEX(MAIN!$B$5:$AD$255,MATCH(D41,MAIN!$B$5:$B$255,0),28), INDEX(MAIN!$B$5:$AD$255,MATCH(D41,MAIN!$B$5:$B$255,0),29)), " ")</f>
        <v>0</v>
      </c>
      <c r="G41" s="82"/>
      <c r="H41" s="74"/>
      <c r="I41" s="80" t="str">
        <f>IF(H41&lt;&gt; "", INDEX(MAIN!$B$5:$G$255,MATCH(H41,MAIN!$B$5:$B$255,0),6), " ")</f>
        <v xml:space="preserve"> </v>
      </c>
      <c r="J41" s="81" t="str">
        <f>IF(H41&lt;&gt; "", IF( INDEX(MAIN!$B$5:$AD$255,MATCH(H41,MAIN!$B$5:$B$255,0),28) &lt;&gt; 0,  INDEX(MAIN!$B$5:$AD$255,MATCH(H41,MAIN!$B$5:$B$255,0),28), INDEX(MAIN!$B$5:$AD$255,MATCH(H41,MAIN!$B$5:$B$255,0),29)), " ")</f>
        <v xml:space="preserve"> </v>
      </c>
      <c r="K41" s="74"/>
      <c r="L41" s="126"/>
    </row>
    <row r="42" spans="1:12" ht="46.5" x14ac:dyDescent="0.35">
      <c r="A42" s="247"/>
      <c r="B42" s="75" t="s">
        <v>669</v>
      </c>
      <c r="C42" s="76" t="s">
        <v>645</v>
      </c>
      <c r="D42" s="74" t="s">
        <v>914</v>
      </c>
      <c r="E42" s="80">
        <f>IF(D42&lt;&gt; "", INDEX(MAIN!$B$5:$I$255,MATCH(D42,MAIN!$B$5:$B$255,0),8), " ")</f>
        <v>0</v>
      </c>
      <c r="F42" s="81">
        <f>IF(D42&lt;&gt; "", IF( INDEX(MAIN!$B$5:$AD$255,MATCH(D42,MAIN!$B$5:$B$255,0),28) &lt;&gt; 0,  INDEX(MAIN!$B$5:$AD$255,MATCH(D42,MAIN!$B$5:$B$255,0),28), INDEX(MAIN!$B$5:$AD$255,MATCH(D42,MAIN!$B$5:$B$255,0),29)), " ")</f>
        <v>0</v>
      </c>
      <c r="G42" s="82"/>
      <c r="H42" s="74"/>
      <c r="I42" s="80" t="str">
        <f>IF(H42&lt;&gt; "", INDEX(MAIN!$B$5:$G$255,MATCH(H42,MAIN!$B$5:$B$255,0),6), " ")</f>
        <v xml:space="preserve"> </v>
      </c>
      <c r="J42" s="81" t="str">
        <f>IF(H42&lt;&gt; "", IF( INDEX(MAIN!$B$5:$AD$255,MATCH(H42,MAIN!$B$5:$B$255,0),28) &lt;&gt; 0,  INDEX(MAIN!$B$5:$AD$255,MATCH(H42,MAIN!$B$5:$B$255,0),28), INDEX(MAIN!$B$5:$AD$255,MATCH(H42,MAIN!$B$5:$B$255,0),29)), " ")</f>
        <v xml:space="preserve"> </v>
      </c>
      <c r="K42" s="74"/>
      <c r="L42" s="126"/>
    </row>
    <row r="43" spans="1:12" ht="26" x14ac:dyDescent="0.35">
      <c r="A43" s="243" t="s">
        <v>670</v>
      </c>
      <c r="B43" s="243"/>
      <c r="C43" s="243"/>
      <c r="D43" s="243"/>
      <c r="E43" s="243"/>
      <c r="F43" s="243"/>
      <c r="G43" s="243"/>
      <c r="H43" s="243"/>
      <c r="I43" s="243"/>
      <c r="J43" s="243"/>
      <c r="K43" s="243"/>
      <c r="L43" s="243"/>
    </row>
    <row r="44" spans="1:12" ht="31" x14ac:dyDescent="0.35">
      <c r="A44" s="247" t="s">
        <v>671</v>
      </c>
      <c r="B44" s="75" t="s">
        <v>672</v>
      </c>
      <c r="C44" s="76" t="s">
        <v>645</v>
      </c>
      <c r="D44" s="74" t="s">
        <v>901</v>
      </c>
      <c r="E44" s="80">
        <f>IF(D44&lt;&gt; "", INDEX(MAIN!$B$5:$I$255,MATCH(D44,MAIN!$B$5:$B$255,0),8), " ")</f>
        <v>0</v>
      </c>
      <c r="F44" s="81">
        <f>IF(D44&lt;&gt; "", IF( INDEX(MAIN!$B$5:$AD$255,MATCH(D44,MAIN!$B$5:$B$255,0),28) &lt;&gt; 0,  INDEX(MAIN!$B$5:$AD$255,MATCH(D44,MAIN!$B$5:$B$255,0),28), INDEX(MAIN!$B$5:$AD$255,MATCH(D44,MAIN!$B$5:$B$255,0),29)), " ")</f>
        <v>0</v>
      </c>
      <c r="G44" s="82"/>
      <c r="H44" s="13"/>
      <c r="I44" s="80" t="str">
        <f>IF(H44&lt;&gt; "", INDEX(MAIN!$B$5:$G$255,MATCH(H44,MAIN!$B$5:$B$255,0),6), " ")</f>
        <v xml:space="preserve"> </v>
      </c>
      <c r="J44" s="81" t="str">
        <f>IF(H44&lt;&gt; "", IF( INDEX(MAIN!$B$5:$AD$255,MATCH(H44,MAIN!$B$5:$B$255,0),28) &lt;&gt; 0,  INDEX(MAIN!$B$5:$AD$255,MATCH(H44,MAIN!$B$5:$B$255,0),28), INDEX(MAIN!$B$5:$AD$255,MATCH(H44,MAIN!$B$5:$B$255,0),29)), " ")</f>
        <v xml:space="preserve"> </v>
      </c>
      <c r="K44" s="74"/>
      <c r="L44" s="126"/>
    </row>
    <row r="45" spans="1:12" ht="31" x14ac:dyDescent="0.35">
      <c r="A45" s="247"/>
      <c r="B45" s="75" t="s">
        <v>673</v>
      </c>
      <c r="C45" s="76" t="s">
        <v>662</v>
      </c>
      <c r="D45" s="74" t="s">
        <v>901</v>
      </c>
      <c r="E45" s="80">
        <f>IF(D45&lt;&gt; "", INDEX(MAIN!$B$5:$I$255,MATCH(D45,MAIN!$B$5:$B$255,0),8), " ")</f>
        <v>0</v>
      </c>
      <c r="F45" s="81">
        <f>IF(D45&lt;&gt; "", IF( INDEX(MAIN!$B$5:$AD$255,MATCH(D45,MAIN!$B$5:$B$255,0),28) &lt;&gt; 0,  INDEX(MAIN!$B$5:$AD$255,MATCH(D45,MAIN!$B$5:$B$255,0),28), INDEX(MAIN!$B$5:$AD$255,MATCH(D45,MAIN!$B$5:$B$255,0),29)), " ")</f>
        <v>0</v>
      </c>
      <c r="G45" s="82"/>
      <c r="H45" s="13"/>
      <c r="I45" s="80" t="str">
        <f>IF(H45&lt;&gt; "", INDEX(MAIN!$B$5:$G$255,MATCH(H45,MAIN!$B$5:$B$255,0),6), " ")</f>
        <v xml:space="preserve"> </v>
      </c>
      <c r="J45" s="81" t="str">
        <f>IF(H45&lt;&gt; "", IF( INDEX(MAIN!$B$5:$AD$255,MATCH(H45,MAIN!$B$5:$B$255,0),28) &lt;&gt; 0,  INDEX(MAIN!$B$5:$AD$255,MATCH(H45,MAIN!$B$5:$B$255,0),28), INDEX(MAIN!$B$5:$AD$255,MATCH(H45,MAIN!$B$5:$B$255,0),29)), " ")</f>
        <v xml:space="preserve"> </v>
      </c>
      <c r="K45" s="74"/>
      <c r="L45" s="126"/>
    </row>
    <row r="46" spans="1:12" ht="31" x14ac:dyDescent="0.35">
      <c r="A46" s="247"/>
      <c r="B46" s="75" t="s">
        <v>674</v>
      </c>
      <c r="C46" s="76"/>
      <c r="D46" s="74" t="s">
        <v>1339</v>
      </c>
      <c r="E46" s="80" t="str">
        <f>IF(D46&lt;&gt; "", INDEX(MAIN!$B$5:$I$255,MATCH(D46,MAIN!$B$5:$B$255,0),8), " ")</f>
        <v>Joint Nature Conservancy Council</v>
      </c>
      <c r="F46" s="81" t="str">
        <f>IF(D46&lt;&gt; "", IF( INDEX(MAIN!$B$5:$AD$255,MATCH(D46,MAIN!$B$5:$B$255,0),28) &lt;&gt; 0,  INDEX(MAIN!$B$5:$AD$255,MATCH(D46,MAIN!$B$5:$B$255,0),28), INDEX(MAIN!$B$5:$AD$255,MATCH(D46,MAIN!$B$5:$B$255,0),29)), " ")</f>
        <v>https://hub.jncc.gov.uk/assets/62e82176-5053-4733-bd05-e33b15bbf88c</v>
      </c>
      <c r="G46" s="82"/>
      <c r="H46" s="13"/>
      <c r="I46" s="80" t="str">
        <f>IF(H46&lt;&gt; "", INDEX(MAIN!$B$5:$G$255,MATCH(H46,MAIN!$B$5:$B$255,0),6), " ")</f>
        <v xml:space="preserve"> </v>
      </c>
      <c r="J46" s="81" t="str">
        <f>IF(H46&lt;&gt; "", IF( INDEX(MAIN!$B$5:$AD$255,MATCH(H46,MAIN!$B$5:$B$255,0),28) &lt;&gt; 0,  INDEX(MAIN!$B$5:$AD$255,MATCH(H46,MAIN!$B$5:$B$255,0),28), INDEX(MAIN!$B$5:$AD$255,MATCH(H46,MAIN!$B$5:$B$255,0),29)), " ")</f>
        <v xml:space="preserve"> </v>
      </c>
      <c r="K46" s="74"/>
      <c r="L46" s="126" t="s">
        <v>919</v>
      </c>
    </row>
    <row r="47" spans="1:12" ht="31" x14ac:dyDescent="0.35">
      <c r="A47" s="247"/>
      <c r="B47" s="75" t="s">
        <v>675</v>
      </c>
      <c r="C47" s="76" t="s">
        <v>645</v>
      </c>
      <c r="D47" s="74" t="s">
        <v>828</v>
      </c>
      <c r="E47" s="80">
        <f>IF(D47&lt;&gt; "", INDEX(MAIN!$B$5:$I$255,MATCH(D47,MAIN!$B$5:$B$255,0),8), " ")</f>
        <v>0</v>
      </c>
      <c r="F47" s="81">
        <f>IF(D47&lt;&gt; "", IF( INDEX(MAIN!$B$5:$AD$255,MATCH(D47,MAIN!$B$5:$B$255,0),28) &lt;&gt; 0,  INDEX(MAIN!$B$5:$AD$255,MATCH(D47,MAIN!$B$5:$B$255,0),28), INDEX(MAIN!$B$5:$AD$255,MATCH(D47,MAIN!$B$5:$B$255,0),29)), " ")</f>
        <v>0</v>
      </c>
      <c r="G47" s="82"/>
      <c r="H47" s="13" t="s">
        <v>916</v>
      </c>
      <c r="I47" s="80" t="str">
        <f>IF(H47&lt;&gt; "", INDEX(MAIN!$B$5:$G$255,MATCH(H47,MAIN!$B$5:$B$255,0),6), " ")</f>
        <v>Caribbean Disaster and Emergency Management Agency</v>
      </c>
      <c r="J47" s="81">
        <f>IF(H47&lt;&gt; "", IF( INDEX(MAIN!$B$5:$AD$255,MATCH(H47,MAIN!$B$5:$B$255,0),28) &lt;&gt; 0,  INDEX(MAIN!$B$5:$AD$255,MATCH(H47,MAIN!$B$5:$B$255,0),28), INDEX(MAIN!$B$5:$AD$255,MATCH(H47,MAIN!$B$5:$B$255,0),29)), " ")</f>
        <v>0</v>
      </c>
      <c r="K47" s="74"/>
      <c r="L47" s="126"/>
    </row>
    <row r="48" spans="1:12" ht="46.5" x14ac:dyDescent="0.35">
      <c r="A48" s="247"/>
      <c r="B48" s="75" t="s">
        <v>676</v>
      </c>
      <c r="C48" s="76" t="s">
        <v>677</v>
      </c>
      <c r="D48" s="74" t="s">
        <v>832</v>
      </c>
      <c r="E48" s="80" t="str">
        <f>IF(D48&lt;&gt; "", INDEX(MAIN!$B$5:$I$255,MATCH(D48,MAIN!$B$5:$B$255,0),8), " ")</f>
        <v>Anguilla National Trust</v>
      </c>
      <c r="F48" s="81" t="str">
        <f>IF(D48&lt;&gt; "", IF( INDEX(MAIN!$B$5:$AD$255,MATCH(D48,MAIN!$B$5:$B$255,0),28) &lt;&gt; 0,  INDEX(MAIN!$B$5:$AD$255,MATCH(D48,MAIN!$B$5:$B$255,0),28), INDEX(MAIN!$B$5:$AD$255,MATCH(D48,MAIN!$B$5:$B$255,0),29)), " ")</f>
        <v>Anguilla National Trust</v>
      </c>
      <c r="G48" s="82"/>
      <c r="H48" s="13"/>
      <c r="I48" s="80" t="str">
        <f>IF(H48&lt;&gt; "", INDEX(MAIN!$B$5:$G$255,MATCH(H48,MAIN!$B$5:$B$255,0),6), " ")</f>
        <v xml:space="preserve"> </v>
      </c>
      <c r="J48" s="81" t="str">
        <f>IF(H48&lt;&gt; "", IF( INDEX(MAIN!$B$5:$AD$255,MATCH(H48,MAIN!$B$5:$B$255,0),28) &lt;&gt; 0,  INDEX(MAIN!$B$5:$AD$255,MATCH(H48,MAIN!$B$5:$B$255,0),28), INDEX(MAIN!$B$5:$AD$255,MATCH(H48,MAIN!$B$5:$B$255,0),29)), " ")</f>
        <v xml:space="preserve"> </v>
      </c>
      <c r="K48" s="74"/>
      <c r="L48" s="126"/>
    </row>
    <row r="49" spans="1:12" ht="58" x14ac:dyDescent="0.35">
      <c r="A49" s="248" t="s">
        <v>678</v>
      </c>
      <c r="B49" s="77" t="s">
        <v>1417</v>
      </c>
      <c r="C49" s="76" t="s">
        <v>679</v>
      </c>
      <c r="D49" s="74"/>
      <c r="E49" s="80" t="str">
        <f>IF(D49&lt;&gt; "", INDEX(MAIN!$B$5:$I$255,MATCH(D49,MAIN!$B$5:$B$255,0),8), " ")</f>
        <v xml:space="preserve"> </v>
      </c>
      <c r="F49" s="81" t="str">
        <f>IF(D49&lt;&gt; "", IF( INDEX(MAIN!$B$5:$AD$255,MATCH(D49,MAIN!$B$5:$B$255,0),28) &lt;&gt; 0,  INDEX(MAIN!$B$5:$AD$255,MATCH(D49,MAIN!$B$5:$B$255,0),28), INDEX(MAIN!$B$5:$AD$255,MATCH(D49,MAIN!$B$5:$B$255,0),29)), " ")</f>
        <v xml:space="preserve"> </v>
      </c>
      <c r="G49" s="82"/>
      <c r="H49" s="13"/>
      <c r="I49" s="80" t="str">
        <f>IF(H49&lt;&gt; "", INDEX(MAIN!$B$5:$G$255,MATCH(H49,MAIN!$B$5:$B$255,0),6), " ")</f>
        <v xml:space="preserve"> </v>
      </c>
      <c r="J49" s="81" t="str">
        <f>IF(H49&lt;&gt; "", IF( INDEX(MAIN!$B$5:$AD$255,MATCH(H49,MAIN!$B$5:$B$255,0),28) &lt;&gt; 0,  INDEX(MAIN!$B$5:$AD$255,MATCH(H49,MAIN!$B$5:$B$255,0),28), INDEX(MAIN!$B$5:$AD$255,MATCH(H49,MAIN!$B$5:$B$255,0),29)), " ")</f>
        <v xml:space="preserve"> </v>
      </c>
      <c r="K49" s="74"/>
      <c r="L49" s="126"/>
    </row>
    <row r="50" spans="1:12" ht="18.5" x14ac:dyDescent="0.35">
      <c r="A50" s="249"/>
      <c r="B50" s="77" t="s">
        <v>910</v>
      </c>
      <c r="C50" s="76"/>
      <c r="D50" s="74" t="s">
        <v>1001</v>
      </c>
      <c r="E50" s="80" t="str">
        <f>IF(D50&lt;&gt; "", INDEX(MAIN!$B$5:$I$255,MATCH(D50,MAIN!$B$5:$B$255,0),8), " ")</f>
        <v>Department of Physical Planning</v>
      </c>
      <c r="F50" s="81" t="str">
        <f>IF(D50&lt;&gt; "", IF( INDEX(MAIN!$B$5:$AD$255,MATCH(D50,MAIN!$B$5:$B$255,0),28) &lt;&gt; 0,  INDEX(MAIN!$B$5:$AD$255,MATCH(D50,MAIN!$B$5:$B$255,0),28), INDEX(MAIN!$B$5:$AD$255,MATCH(D50,MAIN!$B$5:$B$255,0),29)), " ")</f>
        <v>Physical Planning</v>
      </c>
      <c r="G50" s="82" t="s">
        <v>1351</v>
      </c>
      <c r="H50" s="13" t="s">
        <v>916</v>
      </c>
      <c r="I50" s="80" t="s">
        <v>924</v>
      </c>
      <c r="J50" s="81"/>
      <c r="K50" s="74"/>
      <c r="L50" s="126"/>
    </row>
    <row r="51" spans="1:12" ht="18.5" x14ac:dyDescent="0.35">
      <c r="A51" s="249"/>
      <c r="B51" s="77" t="s">
        <v>909</v>
      </c>
      <c r="C51" s="76"/>
      <c r="D51" s="74" t="s">
        <v>1001</v>
      </c>
      <c r="E51" s="80" t="str">
        <f>IF(D51&lt;&gt; "", INDEX(MAIN!$B$5:$I$255,MATCH(D51,MAIN!$B$5:$B$255,0),8), " ")</f>
        <v>Department of Physical Planning</v>
      </c>
      <c r="F51" s="81" t="str">
        <f>IF(D51&lt;&gt; "", IF( INDEX(MAIN!$B$5:$AD$255,MATCH(D51,MAIN!$B$5:$B$255,0),28) &lt;&gt; 0,  INDEX(MAIN!$B$5:$AD$255,MATCH(D51,MAIN!$B$5:$B$255,0),28), INDEX(MAIN!$B$5:$AD$255,MATCH(D51,MAIN!$B$5:$B$255,0),29)), " ")</f>
        <v>Physical Planning</v>
      </c>
      <c r="G51" s="82" t="s">
        <v>1351</v>
      </c>
      <c r="H51" s="13" t="s">
        <v>916</v>
      </c>
      <c r="I51" s="80"/>
      <c r="J51" s="81"/>
      <c r="K51" s="74"/>
      <c r="L51" s="126"/>
    </row>
    <row r="52" spans="1:12" ht="18.5" x14ac:dyDescent="0.35">
      <c r="A52" s="249"/>
      <c r="B52" s="77" t="s">
        <v>920</v>
      </c>
      <c r="C52" s="76"/>
      <c r="D52" s="74" t="s">
        <v>828</v>
      </c>
      <c r="E52" s="80">
        <f>IF(D52&lt;&gt; "", INDEX(MAIN!$B$5:$I$255,MATCH(D52,MAIN!$B$5:$B$255,0),8), " ")</f>
        <v>0</v>
      </c>
      <c r="F52" s="81">
        <f>IF(D52&lt;&gt; "", IF( INDEX(MAIN!$B$5:$AD$255,MATCH(D52,MAIN!$B$5:$B$255,0),28) &lt;&gt; 0,  INDEX(MAIN!$B$5:$AD$255,MATCH(D52,MAIN!$B$5:$B$255,0),28), INDEX(MAIN!$B$5:$AD$255,MATCH(D52,MAIN!$B$5:$B$255,0),29)), " ")</f>
        <v>0</v>
      </c>
      <c r="G52" s="82"/>
      <c r="H52" s="13" t="s">
        <v>916</v>
      </c>
      <c r="I52" s="80"/>
      <c r="J52" s="81"/>
      <c r="K52" s="74"/>
      <c r="L52" s="126"/>
    </row>
    <row r="53" spans="1:12" ht="18.5" x14ac:dyDescent="0.35">
      <c r="A53" s="249"/>
      <c r="B53" s="77" t="s">
        <v>921</v>
      </c>
      <c r="C53" s="76" t="s">
        <v>932</v>
      </c>
      <c r="D53" s="74" t="s">
        <v>930</v>
      </c>
      <c r="E53" s="80">
        <f>IF(D53&lt;&gt; "", INDEX(MAIN!$B$5:$I$255,MATCH(D53,MAIN!$B$5:$B$255,0),8), " ")</f>
        <v>0</v>
      </c>
      <c r="F53" s="81">
        <f>IF(D53&lt;&gt; "", IF( INDEX(MAIN!$B$5:$AD$255,MATCH(D53,MAIN!$B$5:$B$255,0),28) &lt;&gt; 0,  INDEX(MAIN!$B$5:$AD$255,MATCH(D53,MAIN!$B$5:$B$255,0),28), INDEX(MAIN!$B$5:$AD$255,MATCH(D53,MAIN!$B$5:$B$255,0),29)), " ")</f>
        <v>0</v>
      </c>
      <c r="G53" s="82"/>
      <c r="H53" s="13" t="s">
        <v>916</v>
      </c>
      <c r="I53" s="80"/>
      <c r="J53" s="81"/>
      <c r="K53" s="74"/>
      <c r="L53" s="126"/>
    </row>
    <row r="54" spans="1:12" ht="18.5" x14ac:dyDescent="0.35">
      <c r="A54" s="249"/>
      <c r="B54" s="77"/>
      <c r="C54" s="76" t="s">
        <v>933</v>
      </c>
      <c r="D54" s="74" t="s">
        <v>931</v>
      </c>
      <c r="E54" s="80">
        <f>IF(D54&lt;&gt; "", INDEX(MAIN!$B$5:$I$255,MATCH(D54,MAIN!$B$5:$B$255,0),8), " ")</f>
        <v>0</v>
      </c>
      <c r="F54" s="81">
        <f>IF(D54&lt;&gt; "", IF( INDEX(MAIN!$B$5:$AD$255,MATCH(D54,MAIN!$B$5:$B$255,0),28) &lt;&gt; 0,  INDEX(MAIN!$B$5:$AD$255,MATCH(D54,MAIN!$B$5:$B$255,0),28), INDEX(MAIN!$B$5:$AD$255,MATCH(D54,MAIN!$B$5:$B$255,0),29)), " ")</f>
        <v>0</v>
      </c>
      <c r="G54" s="82"/>
      <c r="H54" s="13" t="s">
        <v>916</v>
      </c>
      <c r="I54" s="80"/>
      <c r="J54" s="81"/>
      <c r="K54" s="74"/>
      <c r="L54" s="126"/>
    </row>
    <row r="55" spans="1:12" ht="18.5" x14ac:dyDescent="0.35">
      <c r="A55" s="249"/>
      <c r="B55" s="77"/>
      <c r="C55" s="76" t="s">
        <v>934</v>
      </c>
      <c r="D55" s="74"/>
      <c r="E55" s="80" t="str">
        <f>IF(D55&lt;&gt; "", INDEX(MAIN!$B$5:$I$255,MATCH(D55,MAIN!$B$5:$B$255,0),8), " ")</f>
        <v xml:space="preserve"> </v>
      </c>
      <c r="F55" s="81" t="str">
        <f>IF(D55&lt;&gt; "", IF( INDEX(MAIN!$B$5:$AD$255,MATCH(D55,MAIN!$B$5:$B$255,0),28) &lt;&gt; 0,  INDEX(MAIN!$B$5:$AD$255,MATCH(D55,MAIN!$B$5:$B$255,0),28), INDEX(MAIN!$B$5:$AD$255,MATCH(D55,MAIN!$B$5:$B$255,0),29)), " ")</f>
        <v xml:space="preserve"> </v>
      </c>
      <c r="G55" s="82"/>
      <c r="H55" s="13" t="s">
        <v>916</v>
      </c>
      <c r="I55" s="80"/>
      <c r="J55" s="81"/>
      <c r="K55" s="74"/>
      <c r="L55" s="126"/>
    </row>
    <row r="56" spans="1:12" ht="18.5" x14ac:dyDescent="0.35">
      <c r="A56" s="249"/>
      <c r="B56" s="250" t="s">
        <v>922</v>
      </c>
      <c r="C56" s="76"/>
      <c r="D56" s="74" t="s">
        <v>889</v>
      </c>
      <c r="E56" s="80">
        <f>IF(D56&lt;&gt; "", INDEX(MAIN!$B$5:$I$255,MATCH(D56,MAIN!$B$5:$B$255,0),8), " ")</f>
        <v>0</v>
      </c>
      <c r="F56" s="81">
        <f>IF(D56&lt;&gt; "", IF( INDEX(MAIN!$B$5:$AD$255,MATCH(D56,MAIN!$B$5:$B$255,0),28) &lt;&gt; 0,  INDEX(MAIN!$B$5:$AD$255,MATCH(D56,MAIN!$B$5:$B$255,0),28), INDEX(MAIN!$B$5:$AD$255,MATCH(D56,MAIN!$B$5:$B$255,0),29)), " ")</f>
        <v>0</v>
      </c>
      <c r="G56" s="82"/>
      <c r="H56" s="13" t="s">
        <v>916</v>
      </c>
      <c r="I56" s="80"/>
      <c r="J56" s="81"/>
      <c r="K56" s="74"/>
      <c r="L56" s="126"/>
    </row>
    <row r="57" spans="1:12" ht="18.5" x14ac:dyDescent="0.35">
      <c r="A57" s="249"/>
      <c r="B57" s="251"/>
      <c r="C57" s="76"/>
      <c r="D57" s="74" t="s">
        <v>890</v>
      </c>
      <c r="E57" s="80">
        <f>IF(D57&lt;&gt; "", INDEX(MAIN!$B$5:$I$255,MATCH(D57,MAIN!$B$5:$B$255,0),8), " ")</f>
        <v>0</v>
      </c>
      <c r="F57" s="81">
        <f>IF(D57&lt;&gt; "", IF( INDEX(MAIN!$B$5:$AD$255,MATCH(D57,MAIN!$B$5:$B$255,0),28) &lt;&gt; 0,  INDEX(MAIN!$B$5:$AD$255,MATCH(D57,MAIN!$B$5:$B$255,0),28), INDEX(MAIN!$B$5:$AD$255,MATCH(D57,MAIN!$B$5:$B$255,0),29)), " ")</f>
        <v>0</v>
      </c>
      <c r="G57" s="82"/>
      <c r="H57" s="13" t="s">
        <v>916</v>
      </c>
      <c r="I57" s="80"/>
      <c r="J57" s="81"/>
      <c r="K57" s="74"/>
      <c r="L57" s="126"/>
    </row>
    <row r="58" spans="1:12" ht="18.5" x14ac:dyDescent="0.35">
      <c r="A58" s="249"/>
      <c r="B58" s="251"/>
      <c r="C58" s="76"/>
      <c r="D58" s="74" t="s">
        <v>891</v>
      </c>
      <c r="E58" s="80" t="str">
        <f>IF(D58&lt;&gt; "", INDEX(MAIN!$B$5:$I$255,MATCH(D58,MAIN!$B$5:$B$255,0),8), " ")</f>
        <v>Department of Physical Planning</v>
      </c>
      <c r="F58" s="81" t="str">
        <f>IF(D58&lt;&gt; "", IF( INDEX(MAIN!$B$5:$AD$255,MATCH(D58,MAIN!$B$5:$B$255,0),28) &lt;&gt; 0,  INDEX(MAIN!$B$5:$AD$255,MATCH(D58,MAIN!$B$5:$B$255,0),28), INDEX(MAIN!$B$5:$AD$255,MATCH(D58,MAIN!$B$5:$B$255,0),29)), " ")</f>
        <v>Physical Planning</v>
      </c>
      <c r="G58" s="82"/>
      <c r="H58" s="13" t="s">
        <v>916</v>
      </c>
      <c r="I58" s="80"/>
      <c r="J58" s="81"/>
      <c r="K58" s="74"/>
      <c r="L58" s="126"/>
    </row>
    <row r="59" spans="1:12" ht="18.5" x14ac:dyDescent="0.35">
      <c r="A59" s="249"/>
      <c r="B59" s="251"/>
      <c r="C59" s="76"/>
      <c r="D59" s="74" t="s">
        <v>926</v>
      </c>
      <c r="E59" s="80">
        <f>IF(D59&lt;&gt; "", INDEX(MAIN!$B$5:$I$255,MATCH(D59,MAIN!$B$5:$B$255,0),8), " ")</f>
        <v>0</v>
      </c>
      <c r="F59" s="81">
        <f>IF(D59&lt;&gt; "", IF( INDEX(MAIN!$B$5:$AD$255,MATCH(D59,MAIN!$B$5:$B$255,0),28) &lt;&gt; 0,  INDEX(MAIN!$B$5:$AD$255,MATCH(D59,MAIN!$B$5:$B$255,0),28), INDEX(MAIN!$B$5:$AD$255,MATCH(D59,MAIN!$B$5:$B$255,0),29)), " ")</f>
        <v>0</v>
      </c>
      <c r="G59" s="82"/>
      <c r="H59" s="13" t="s">
        <v>916</v>
      </c>
      <c r="I59" s="80"/>
      <c r="J59" s="81"/>
      <c r="K59" s="74"/>
      <c r="L59" s="126"/>
    </row>
    <row r="60" spans="1:12" ht="18.5" x14ac:dyDescent="0.35">
      <c r="A60" s="249"/>
      <c r="B60" s="252"/>
      <c r="C60" s="76"/>
      <c r="D60" s="74" t="s">
        <v>925</v>
      </c>
      <c r="E60" s="80" t="e">
        <f>IF(D60&lt;&gt; "", INDEX(MAIN!$B$5:$I$255,MATCH(D60,MAIN!$B$5:$B$255,0),8), " ")</f>
        <v>#N/A</v>
      </c>
      <c r="F60" s="81" t="e">
        <f>IF(D60&lt;&gt; "", IF( INDEX(MAIN!$B$5:$AD$255,MATCH(D60,MAIN!$B$5:$B$255,0),28) &lt;&gt; 0,  INDEX(MAIN!$B$5:$AD$255,MATCH(D60,MAIN!$B$5:$B$255,0),28), INDEX(MAIN!$B$5:$AD$255,MATCH(D60,MAIN!$B$5:$B$255,0),29)), " ")</f>
        <v>#N/A</v>
      </c>
      <c r="G60" s="82"/>
      <c r="H60" s="13" t="s">
        <v>916</v>
      </c>
      <c r="I60" s="80"/>
      <c r="J60" s="81"/>
      <c r="K60" s="74"/>
      <c r="L60" s="126"/>
    </row>
    <row r="61" spans="1:12" ht="18.5" x14ac:dyDescent="0.35">
      <c r="A61" s="249"/>
      <c r="B61" s="250" t="s">
        <v>834</v>
      </c>
      <c r="C61" s="76"/>
      <c r="D61" s="74" t="s">
        <v>888</v>
      </c>
      <c r="E61" s="80" t="str">
        <f>IF(D61&lt;&gt; "", INDEX(MAIN!$B$5:$I$255,MATCH(D61,MAIN!$B$5:$B$255,0),8), " ")</f>
        <v>Department of Physical Planning</v>
      </c>
      <c r="F61" s="81" t="str">
        <f>IF(D61&lt;&gt; "", IF( INDEX(MAIN!$B$5:$AD$255,MATCH(D61,MAIN!$B$5:$B$255,0),28) &lt;&gt; 0,  INDEX(MAIN!$B$5:$AD$255,MATCH(D61,MAIN!$B$5:$B$255,0),28), INDEX(MAIN!$B$5:$AD$255,MATCH(D61,MAIN!$B$5:$B$255,0),29)), " ")</f>
        <v>Physical Planning</v>
      </c>
      <c r="G61" s="82"/>
      <c r="H61" s="13" t="s">
        <v>916</v>
      </c>
      <c r="I61" s="80"/>
      <c r="J61" s="81"/>
      <c r="K61" s="74"/>
      <c r="L61" s="126"/>
    </row>
    <row r="62" spans="1:12" ht="18.5" x14ac:dyDescent="0.35">
      <c r="A62" s="249"/>
      <c r="B62" s="251"/>
      <c r="C62" s="76"/>
      <c r="D62" s="74" t="s">
        <v>929</v>
      </c>
      <c r="E62" s="80" t="e">
        <f>IF(D62&lt;&gt; "", INDEX(MAIN!$B$5:$I$255,MATCH(D62,MAIN!$B$5:$B$255,0),8), " ")</f>
        <v>#N/A</v>
      </c>
      <c r="F62" s="81" t="e">
        <f>IF(D62&lt;&gt; "", IF( INDEX(MAIN!$B$5:$AD$255,MATCH(D62,MAIN!$B$5:$B$255,0),28) &lt;&gt; 0,  INDEX(MAIN!$B$5:$AD$255,MATCH(D62,MAIN!$B$5:$B$255,0),28), INDEX(MAIN!$B$5:$AD$255,MATCH(D62,MAIN!$B$5:$B$255,0),29)), " ")</f>
        <v>#N/A</v>
      </c>
      <c r="G62" s="82"/>
      <c r="H62" s="13" t="s">
        <v>916</v>
      </c>
      <c r="I62" s="80"/>
      <c r="J62" s="81"/>
      <c r="K62" s="74"/>
      <c r="L62" s="126"/>
    </row>
    <row r="63" spans="1:12" ht="18.5" x14ac:dyDescent="0.35">
      <c r="A63" s="249"/>
      <c r="B63" s="251"/>
      <c r="C63" s="76"/>
      <c r="D63" s="74" t="s">
        <v>928</v>
      </c>
      <c r="E63" s="80" t="str">
        <f>IF(D63&lt;&gt; "", INDEX(MAIN!$B$5:$I$255,MATCH(D63,MAIN!$B$5:$B$255,0),8), " ")</f>
        <v>Department of Physical Planning</v>
      </c>
      <c r="F63" s="81">
        <f>IF(D63&lt;&gt; "", IF( INDEX(MAIN!$B$5:$AD$255,MATCH(D63,MAIN!$B$5:$B$255,0),28) &lt;&gt; 0,  INDEX(MAIN!$B$5:$AD$255,MATCH(D63,MAIN!$B$5:$B$255,0),28), INDEX(MAIN!$B$5:$AD$255,MATCH(D63,MAIN!$B$5:$B$255,0),29)), " ")</f>
        <v>0</v>
      </c>
      <c r="G63" s="82"/>
      <c r="H63" s="13" t="s">
        <v>916</v>
      </c>
      <c r="I63" s="80"/>
      <c r="J63" s="81"/>
      <c r="K63" s="74"/>
      <c r="L63" s="126"/>
    </row>
    <row r="64" spans="1:12" ht="18.5" x14ac:dyDescent="0.35">
      <c r="A64" s="249"/>
      <c r="B64" s="251"/>
      <c r="C64" s="76"/>
      <c r="D64" s="74" t="s">
        <v>927</v>
      </c>
      <c r="E64" s="80" t="str">
        <f>IF(D64&lt;&gt; "", INDEX(MAIN!$B$5:$I$255,MATCH(D64,MAIN!$B$5:$B$255,0),8), " ")</f>
        <v>Department of Physical Planning</v>
      </c>
      <c r="F64" s="81">
        <f>IF(D64&lt;&gt; "", IF( INDEX(MAIN!$B$5:$AD$255,MATCH(D64,MAIN!$B$5:$B$255,0),28) &lt;&gt; 0,  INDEX(MAIN!$B$5:$AD$255,MATCH(D64,MAIN!$B$5:$B$255,0),28), INDEX(MAIN!$B$5:$AD$255,MATCH(D64,MAIN!$B$5:$B$255,0),29)), " ")</f>
        <v>0</v>
      </c>
      <c r="G64" s="82"/>
      <c r="H64" s="13" t="s">
        <v>916</v>
      </c>
      <c r="I64" s="80"/>
      <c r="J64" s="81"/>
      <c r="K64" s="74"/>
      <c r="L64" s="126"/>
    </row>
    <row r="65" spans="1:12" ht="18.5" x14ac:dyDescent="0.35">
      <c r="A65" s="249"/>
      <c r="B65" s="252"/>
      <c r="C65" s="76"/>
      <c r="D65" s="74" t="s">
        <v>892</v>
      </c>
      <c r="E65" s="80" t="str">
        <f>IF(D65&lt;&gt; "", INDEX(MAIN!$B$5:$I$255,MATCH(D65,MAIN!$B$5:$B$255,0),8), " ")</f>
        <v>Department of Physical Planning</v>
      </c>
      <c r="F65" s="81">
        <f>IF(D65&lt;&gt; "", IF( INDEX(MAIN!$B$5:$AD$255,MATCH(D65,MAIN!$B$5:$B$255,0),28) &lt;&gt; 0,  INDEX(MAIN!$B$5:$AD$255,MATCH(D65,MAIN!$B$5:$B$255,0),28), INDEX(MAIN!$B$5:$AD$255,MATCH(D65,MAIN!$B$5:$B$255,0),29)), " ")</f>
        <v>0</v>
      </c>
      <c r="G65" s="82"/>
      <c r="H65" s="13" t="s">
        <v>916</v>
      </c>
      <c r="I65" s="80"/>
      <c r="J65" s="81"/>
      <c r="K65" s="74"/>
      <c r="L65" s="126"/>
    </row>
    <row r="66" spans="1:12" ht="18.5" x14ac:dyDescent="0.35">
      <c r="A66" s="249"/>
      <c r="B66" s="77" t="s">
        <v>1019</v>
      </c>
      <c r="C66" s="76"/>
      <c r="D66" s="74" t="s">
        <v>1009</v>
      </c>
      <c r="E66" s="80">
        <f>IF(D66&lt;&gt; "", INDEX(MAIN!$B$5:$I$255,MATCH(D66,MAIN!$B$5:$B$255,0),8), " ")</f>
        <v>0</v>
      </c>
      <c r="F66" s="81">
        <f>IF(D66&lt;&gt; "", IF( INDEX(MAIN!$B$5:$AD$255,MATCH(D66,MAIN!$B$5:$B$255,0),28) &lt;&gt; 0,  INDEX(MAIN!$B$5:$AD$255,MATCH(D66,MAIN!$B$5:$B$255,0),28), INDEX(MAIN!$B$5:$AD$255,MATCH(D66,MAIN!$B$5:$B$255,0),29)), " ")</f>
        <v>0</v>
      </c>
      <c r="G66" s="82"/>
      <c r="H66" s="13" t="s">
        <v>916</v>
      </c>
      <c r="I66" s="80"/>
      <c r="J66" s="81"/>
      <c r="K66" s="74"/>
      <c r="L66" s="126"/>
    </row>
    <row r="67" spans="1:12" ht="18.5" x14ac:dyDescent="0.35">
      <c r="A67" s="249"/>
      <c r="B67" s="77" t="s">
        <v>923</v>
      </c>
      <c r="C67" s="76"/>
      <c r="D67" s="74"/>
      <c r="E67" s="80" t="str">
        <f>IF(D67&lt;&gt; "", INDEX(MAIN!$B$5:$I$255,MATCH(D67,MAIN!$B$5:$B$255,0),8), " ")</f>
        <v xml:space="preserve"> </v>
      </c>
      <c r="F67" s="81" t="str">
        <f>IF(D67&lt;&gt; "", IF( INDEX(MAIN!$B$5:$AD$255,MATCH(D67,MAIN!$B$5:$B$255,0),28) &lt;&gt; 0,  INDEX(MAIN!$B$5:$AD$255,MATCH(D67,MAIN!$B$5:$B$255,0),28), INDEX(MAIN!$B$5:$AD$255,MATCH(D67,MAIN!$B$5:$B$255,0),29)), " ")</f>
        <v xml:space="preserve"> </v>
      </c>
      <c r="G67" s="82"/>
      <c r="H67" s="13" t="s">
        <v>916</v>
      </c>
      <c r="I67" s="80"/>
      <c r="J67" s="81"/>
      <c r="K67" s="74"/>
      <c r="L67" s="126"/>
    </row>
    <row r="68" spans="1:12" ht="26" x14ac:dyDescent="0.35">
      <c r="A68" s="243" t="s">
        <v>680</v>
      </c>
      <c r="B68" s="243"/>
      <c r="C68" s="243"/>
      <c r="D68" s="243"/>
      <c r="E68" s="243"/>
      <c r="F68" s="243"/>
      <c r="G68" s="243"/>
      <c r="H68" s="243"/>
      <c r="I68" s="243"/>
      <c r="J68" s="243"/>
      <c r="K68" s="243"/>
      <c r="L68" s="243"/>
    </row>
    <row r="69" spans="1:12" ht="31" x14ac:dyDescent="0.35">
      <c r="A69" s="241" t="s">
        <v>681</v>
      </c>
      <c r="B69" s="75" t="s">
        <v>682</v>
      </c>
      <c r="C69" s="76" t="s">
        <v>648</v>
      </c>
      <c r="D69" s="74" t="s">
        <v>901</v>
      </c>
      <c r="E69" s="80">
        <f>IF(D69&lt;&gt; "", INDEX(MAIN!$B$5:$I$255,MATCH(D69,MAIN!$B$5:$B$255,0),8), " ")</f>
        <v>0</v>
      </c>
      <c r="F69" s="81">
        <f>IF(D69&lt;&gt; "", IF( INDEX(MAIN!$B$5:$AD$255,MATCH(D69,MAIN!$B$5:$B$255,0),28) &lt;&gt; 0,  INDEX(MAIN!$B$5:$AD$255,MATCH(D69,MAIN!$B$5:$B$255,0),28), INDEX(MAIN!$B$5:$AD$255,MATCH(D69,MAIN!$B$5:$B$255,0),29)), " ")</f>
        <v>0</v>
      </c>
      <c r="G69" s="82"/>
      <c r="H69" s="13" t="s">
        <v>916</v>
      </c>
      <c r="I69" s="80" t="str">
        <f>IF(H69&lt;&gt; "", INDEX(MAIN!$B$5:$G$255,MATCH(H69,MAIN!$B$5:$B$255,0),6), " ")</f>
        <v>Caribbean Disaster and Emergency Management Agency</v>
      </c>
      <c r="J69" s="81">
        <f>IF(H69&lt;&gt; "", IF( INDEX(MAIN!$B$5:$AD$255,MATCH(H69,MAIN!$B$5:$B$255,0),28) &lt;&gt; 0,  INDEX(MAIN!$B$5:$AD$255,MATCH(H69,MAIN!$B$5:$B$255,0),28), INDEX(MAIN!$B$5:$AD$255,MATCH(H69,MAIN!$B$5:$B$255,0),29)), " ")</f>
        <v>0</v>
      </c>
      <c r="K69" s="74"/>
      <c r="L69" s="126"/>
    </row>
    <row r="70" spans="1:12" ht="31" x14ac:dyDescent="0.35">
      <c r="A70" s="241"/>
      <c r="B70" s="75" t="s">
        <v>683</v>
      </c>
      <c r="C70" s="76" t="s">
        <v>648</v>
      </c>
      <c r="D70" s="74" t="s">
        <v>901</v>
      </c>
      <c r="E70" s="80">
        <f>IF(D70&lt;&gt; "", INDEX(MAIN!$B$5:$I$255,MATCH(D70,MAIN!$B$5:$B$255,0),8), " ")</f>
        <v>0</v>
      </c>
      <c r="F70" s="81">
        <f>IF(D70&lt;&gt; "", IF( INDEX(MAIN!$B$5:$AD$255,MATCH(D70,MAIN!$B$5:$B$255,0),28) &lt;&gt; 0,  INDEX(MAIN!$B$5:$AD$255,MATCH(D70,MAIN!$B$5:$B$255,0),28), INDEX(MAIN!$B$5:$AD$255,MATCH(D70,MAIN!$B$5:$B$255,0),29)), " ")</f>
        <v>0</v>
      </c>
      <c r="G70" s="82"/>
      <c r="H70" s="13" t="s">
        <v>916</v>
      </c>
      <c r="I70" s="80" t="str">
        <f>IF(H70&lt;&gt; "", INDEX(MAIN!$B$5:$G$255,MATCH(H70,MAIN!$B$5:$B$255,0),6), " ")</f>
        <v>Caribbean Disaster and Emergency Management Agency</v>
      </c>
      <c r="J70" s="81">
        <f>IF(H70&lt;&gt; "", IF( INDEX(MAIN!$B$5:$AD$255,MATCH(H70,MAIN!$B$5:$B$255,0),28) &lt;&gt; 0,  INDEX(MAIN!$B$5:$AD$255,MATCH(H70,MAIN!$B$5:$B$255,0),28), INDEX(MAIN!$B$5:$AD$255,MATCH(H70,MAIN!$B$5:$B$255,0),29)), " ")</f>
        <v>0</v>
      </c>
      <c r="K70" s="74"/>
      <c r="L70" s="126"/>
    </row>
    <row r="71" spans="1:12" ht="31" x14ac:dyDescent="0.35">
      <c r="A71" s="241"/>
      <c r="B71" s="75" t="s">
        <v>684</v>
      </c>
      <c r="C71" s="76" t="s">
        <v>648</v>
      </c>
      <c r="D71" s="74" t="s">
        <v>935</v>
      </c>
      <c r="E71" s="80" t="e">
        <f>IF(D71&lt;&gt; "", INDEX(MAIN!$B$5:$I$255,MATCH(D71,MAIN!$B$5:$B$255,0),8), " ")</f>
        <v>#N/A</v>
      </c>
      <c r="F71" s="81" t="e">
        <f>IF(D71&lt;&gt; "", IF( INDEX(MAIN!$B$5:$AD$255,MATCH(D71,MAIN!$B$5:$B$255,0),28) &lt;&gt; 0,  INDEX(MAIN!$B$5:$AD$255,MATCH(D71,MAIN!$B$5:$B$255,0),28), INDEX(MAIN!$B$5:$AD$255,MATCH(D71,MAIN!$B$5:$B$255,0),29)), " ")</f>
        <v>#N/A</v>
      </c>
      <c r="G71" s="82"/>
      <c r="H71" s="13" t="s">
        <v>916</v>
      </c>
      <c r="I71" s="80" t="str">
        <f>IF(H71&lt;&gt; "", INDEX(MAIN!$B$5:$G$255,MATCH(H71,MAIN!$B$5:$B$255,0),6), " ")</f>
        <v>Caribbean Disaster and Emergency Management Agency</v>
      </c>
      <c r="J71" s="81">
        <f>IF(H71&lt;&gt; "", IF( INDEX(MAIN!$B$5:$AD$255,MATCH(H71,MAIN!$B$5:$B$255,0),28) &lt;&gt; 0,  INDEX(MAIN!$B$5:$AD$255,MATCH(H71,MAIN!$B$5:$B$255,0),28), INDEX(MAIN!$B$5:$AD$255,MATCH(H71,MAIN!$B$5:$B$255,0),29)), " ")</f>
        <v>0</v>
      </c>
      <c r="K71" s="74"/>
      <c r="L71" s="126"/>
    </row>
    <row r="72" spans="1:12" ht="46.5" x14ac:dyDescent="0.35">
      <c r="A72" s="241"/>
      <c r="B72" s="75" t="s">
        <v>685</v>
      </c>
      <c r="C72" s="76" t="s">
        <v>648</v>
      </c>
      <c r="D72" s="74" t="s">
        <v>1001</v>
      </c>
      <c r="E72" s="80" t="str">
        <f>IF(D72&lt;&gt; "", INDEX(MAIN!$B$5:$I$255,MATCH(D72,MAIN!$B$5:$B$255,0),8), " ")</f>
        <v>Department of Physical Planning</v>
      </c>
      <c r="F72" s="81" t="str">
        <f>IF(D72&lt;&gt; "", IF( INDEX(MAIN!$B$5:$AD$255,MATCH(D72,MAIN!$B$5:$B$255,0),28) &lt;&gt; 0,  INDEX(MAIN!$B$5:$AD$255,MATCH(D72,MAIN!$B$5:$B$255,0),28), INDEX(MAIN!$B$5:$AD$255,MATCH(D72,MAIN!$B$5:$B$255,0),29)), " ")</f>
        <v>Physical Planning</v>
      </c>
      <c r="G72" s="82"/>
      <c r="H72" s="13"/>
      <c r="I72" s="80" t="str">
        <f>IF(H72&lt;&gt; "", INDEX(MAIN!$B$5:$G$255,MATCH(H72,MAIN!$B$5:$B$255,0),6), " ")</f>
        <v xml:space="preserve"> </v>
      </c>
      <c r="J72" s="81" t="str">
        <f>IF(H72&lt;&gt; "", IF( INDEX(MAIN!$B$5:$AD$255,MATCH(H72,MAIN!$B$5:$B$255,0),28) &lt;&gt; 0,  INDEX(MAIN!$B$5:$AD$255,MATCH(H72,MAIN!$B$5:$B$255,0),28), INDEX(MAIN!$B$5:$AD$255,MATCH(H72,MAIN!$B$5:$B$255,0),29)), " ")</f>
        <v xml:space="preserve"> </v>
      </c>
      <c r="K72" s="74"/>
      <c r="L72" s="126"/>
    </row>
    <row r="73" spans="1:12" ht="46.5" x14ac:dyDescent="0.35">
      <c r="A73" s="241"/>
      <c r="B73" s="75" t="s">
        <v>686</v>
      </c>
      <c r="C73" s="76" t="s">
        <v>648</v>
      </c>
      <c r="D73" s="74" t="s">
        <v>832</v>
      </c>
      <c r="E73" s="80" t="str">
        <f>IF(D73&lt;&gt; "", INDEX(MAIN!$B$5:$I$255,MATCH(D73,MAIN!$B$5:$B$255,0),8), " ")</f>
        <v>Anguilla National Trust</v>
      </c>
      <c r="F73" s="81" t="str">
        <f>IF(D73&lt;&gt; "", IF( INDEX(MAIN!$B$5:$AD$255,MATCH(D73,MAIN!$B$5:$B$255,0),28) &lt;&gt; 0,  INDEX(MAIN!$B$5:$AD$255,MATCH(D73,MAIN!$B$5:$B$255,0),28), INDEX(MAIN!$B$5:$AD$255,MATCH(D73,MAIN!$B$5:$B$255,0),29)), " ")</f>
        <v>Anguilla National Trust</v>
      </c>
      <c r="G73" s="82"/>
      <c r="H73" s="13" t="s">
        <v>916</v>
      </c>
      <c r="I73" s="80" t="str">
        <f>IF(H73&lt;&gt; "", INDEX(MAIN!$B$5:$G$255,MATCH(H73,MAIN!$B$5:$B$255,0),6), " ")</f>
        <v>Caribbean Disaster and Emergency Management Agency</v>
      </c>
      <c r="J73" s="81">
        <f>IF(H73&lt;&gt; "", IF( INDEX(MAIN!$B$5:$AD$255,MATCH(H73,MAIN!$B$5:$B$255,0),28) &lt;&gt; 0,  INDEX(MAIN!$B$5:$AD$255,MATCH(H73,MAIN!$B$5:$B$255,0),28), INDEX(MAIN!$B$5:$AD$255,MATCH(H73,MAIN!$B$5:$B$255,0),29)), " ")</f>
        <v>0</v>
      </c>
      <c r="K73" s="74"/>
      <c r="L73" s="126"/>
    </row>
    <row r="74" spans="1:12" ht="26" x14ac:dyDescent="0.35">
      <c r="A74" s="14" t="s">
        <v>687</v>
      </c>
      <c r="B74" s="242"/>
      <c r="C74" s="242"/>
      <c r="D74" s="242"/>
      <c r="E74" s="242"/>
      <c r="F74" s="242"/>
      <c r="G74" s="242"/>
      <c r="H74" s="242"/>
      <c r="I74" s="242"/>
      <c r="J74" s="242"/>
      <c r="K74" s="242"/>
      <c r="L74" s="242"/>
    </row>
    <row r="75" spans="1:12" ht="43.5" x14ac:dyDescent="0.35">
      <c r="A75" s="241" t="s">
        <v>688</v>
      </c>
      <c r="B75" s="77" t="s">
        <v>689</v>
      </c>
      <c r="C75" s="76" t="s">
        <v>690</v>
      </c>
      <c r="D75" s="74"/>
      <c r="E75" s="80" t="str">
        <f>IF(D75&lt;&gt; "", INDEX(MAIN!$B$5:$I$255,MATCH(D75,MAIN!$B$5:$B$255,0),8), " ")</f>
        <v xml:space="preserve"> </v>
      </c>
      <c r="F75" s="81" t="str">
        <f>IF(D75&lt;&gt; "", IF( INDEX(MAIN!$B$5:$AD$255,MATCH(D75,MAIN!$B$5:$B$255,0),28) &lt;&gt; 0,  INDEX(MAIN!$B$5:$AD$255,MATCH(D75,MAIN!$B$5:$B$255,0),28), INDEX(MAIN!$B$5:$AD$255,MATCH(D75,MAIN!$B$5:$B$255,0),29)), " ")</f>
        <v xml:space="preserve"> </v>
      </c>
      <c r="G75" s="82"/>
      <c r="H75" s="74"/>
      <c r="I75" s="80" t="str">
        <f>IF(H75&lt;&gt; "", INDEX(MAIN!$B$5:$G$255,MATCH(H75,MAIN!$B$5:$B$255,0),6), " ")</f>
        <v xml:space="preserve"> </v>
      </c>
      <c r="J75" s="81" t="str">
        <f>IF(H75&lt;&gt; "", IF( INDEX(MAIN!$B$5:$AD$255,MATCH(H75,MAIN!$B$5:$B$255,0),28) &lt;&gt; 0,  INDEX(MAIN!$B$5:$AD$255,MATCH(H75,MAIN!$B$5:$B$255,0),28), INDEX(MAIN!$B$5:$AD$255,MATCH(H75,MAIN!$B$5:$B$255,0),29)), " ")</f>
        <v xml:space="preserve"> </v>
      </c>
      <c r="K75" s="74"/>
      <c r="L75" s="126"/>
    </row>
    <row r="76" spans="1:12" ht="18.5" x14ac:dyDescent="0.35">
      <c r="A76" s="241"/>
      <c r="B76" s="77"/>
      <c r="C76" s="76"/>
      <c r="D76" s="74"/>
      <c r="E76" s="80" t="str">
        <f>IF(D76&lt;&gt; "", INDEX(MAIN!$B$5:$I$255,MATCH(D76,MAIN!$B$5:$B$255,0),8), " ")</f>
        <v xml:space="preserve"> </v>
      </c>
      <c r="F76" s="81" t="str">
        <f>IF(D76&lt;&gt; "", IF( INDEX(MAIN!$B$5:$AD$255,MATCH(D76,MAIN!$B$5:$B$255,0),28) &lt;&gt; 0,  INDEX(MAIN!$B$5:$AD$255,MATCH(D76,MAIN!$B$5:$B$255,0),28), INDEX(MAIN!$B$5:$AD$255,MATCH(D76,MAIN!$B$5:$B$255,0),29)), " ")</f>
        <v xml:space="preserve"> </v>
      </c>
      <c r="G76" s="82"/>
      <c r="H76" s="74"/>
      <c r="I76" s="80"/>
      <c r="J76" s="81"/>
      <c r="K76" s="74"/>
      <c r="L76" s="126"/>
    </row>
    <row r="77" spans="1:12" ht="43.5" x14ac:dyDescent="0.35">
      <c r="A77" s="241"/>
      <c r="B77" s="78" t="s">
        <v>691</v>
      </c>
      <c r="C77" s="76" t="s">
        <v>690</v>
      </c>
      <c r="D77" s="74" t="s">
        <v>1101</v>
      </c>
      <c r="E77" s="80" t="str">
        <f>IF(D77&lt;&gt; "", INDEX(MAIN!$B$5:$I$255,MATCH(D77,MAIN!$B$5:$B$255,0),8), " ")</f>
        <v>Anguilla Statistics Department</v>
      </c>
      <c r="F77" s="81" t="str">
        <f>IF(D77&lt;&gt; "", IF( INDEX(MAIN!$B$5:$AD$255,MATCH(D77,MAIN!$B$5:$B$255,0),28) &lt;&gt; 0,  INDEX(MAIN!$B$5:$AD$255,MATCH(D77,MAIN!$B$5:$B$255,0),28), INDEX(MAIN!$B$5:$AD$255,MATCH(D77,MAIN!$B$5:$B$255,0),29)), " ")</f>
        <v>http://statistics.gov.ai/StatisticsDept/AgricultureStatistics2_4_1</v>
      </c>
      <c r="G77" s="82"/>
      <c r="H77" s="74"/>
      <c r="I77" s="80" t="str">
        <f>IF(H77&lt;&gt; "", INDEX(MAIN!$B$5:$G$255,MATCH(H77,MAIN!$B$5:$B$255,0),6), " ")</f>
        <v xml:space="preserve"> </v>
      </c>
      <c r="J77" s="81" t="str">
        <f>IF(H77&lt;&gt; "", IF( INDEX(MAIN!$B$5:$AD$255,MATCH(H77,MAIN!$B$5:$B$255,0),28) &lt;&gt; 0,  INDEX(MAIN!$B$5:$AD$255,MATCH(H77,MAIN!$B$5:$B$255,0),28), INDEX(MAIN!$B$5:$AD$255,MATCH(H77,MAIN!$B$5:$B$255,0),29)), " ")</f>
        <v xml:space="preserve"> </v>
      </c>
      <c r="K77" s="74"/>
      <c r="L77" s="126"/>
    </row>
    <row r="78" spans="1:12" ht="29" x14ac:dyDescent="0.35">
      <c r="A78" s="241"/>
      <c r="B78" s="78" t="s">
        <v>1418</v>
      </c>
      <c r="C78" s="76" t="s">
        <v>692</v>
      </c>
      <c r="D78" s="74" t="s">
        <v>894</v>
      </c>
      <c r="E78" s="80" t="str">
        <f>IF(D78&lt;&gt; "", INDEX(MAIN!$B$5:$I$255,MATCH(D78,MAIN!$B$5:$B$255,0),8), " ")</f>
        <v>Anguilla Statistics Department</v>
      </c>
      <c r="F78" s="81" t="str">
        <f>IF(D78&lt;&gt; "", IF( INDEX(MAIN!$B$5:$AD$255,MATCH(D78,MAIN!$B$5:$B$255,0),28) &lt;&gt; 0,  INDEX(MAIN!$B$5:$AD$255,MATCH(D78,MAIN!$B$5:$B$255,0),28), INDEX(MAIN!$B$5:$AD$255,MATCH(D78,MAIN!$B$5:$B$255,0),29)), " ")</f>
        <v>http://statistics.gov.ai/StatisticsDept/AgricultureStatistics2_4_1</v>
      </c>
      <c r="G78" s="82"/>
      <c r="H78" s="74" t="s">
        <v>916</v>
      </c>
      <c r="I78" s="80" t="str">
        <f>IF(H78&lt;&gt; "", INDEX(MAIN!$B$5:$G$255,MATCH(H78,MAIN!$B$5:$B$255,0),6), " ")</f>
        <v>Caribbean Disaster and Emergency Management Agency</v>
      </c>
      <c r="J78" s="81">
        <f>IF(H78&lt;&gt; "", IF( INDEX(MAIN!$B$5:$AD$255,MATCH(H78,MAIN!$B$5:$B$255,0),28) &lt;&gt; 0,  INDEX(MAIN!$B$5:$AD$255,MATCH(H78,MAIN!$B$5:$B$255,0),28), INDEX(MAIN!$B$5:$AD$255,MATCH(H78,MAIN!$B$5:$B$255,0),29)), " ")</f>
        <v>0</v>
      </c>
      <c r="K78" s="74"/>
      <c r="L78" s="126"/>
    </row>
    <row r="79" spans="1:12" ht="26" x14ac:dyDescent="0.35">
      <c r="A79" s="14" t="s">
        <v>966</v>
      </c>
      <c r="B79" s="242"/>
      <c r="C79" s="242"/>
      <c r="D79" s="242"/>
      <c r="E79" s="242"/>
      <c r="F79" s="242"/>
      <c r="G79" s="242"/>
      <c r="H79" s="242"/>
      <c r="I79" s="242"/>
      <c r="J79" s="242"/>
      <c r="K79" s="242"/>
      <c r="L79" s="242"/>
    </row>
    <row r="80" spans="1:12" ht="43.5" x14ac:dyDescent="0.35">
      <c r="A80" s="241" t="s">
        <v>842</v>
      </c>
      <c r="B80" s="77" t="s">
        <v>693</v>
      </c>
      <c r="C80" s="76" t="s">
        <v>662</v>
      </c>
      <c r="D80" s="74"/>
      <c r="E80" s="80" t="str">
        <f>IF(D80&lt;&gt; "", INDEX(MAIN!$B$5:$I$255,MATCH(D80,MAIN!$B$5:$B$255,0),8), " ")</f>
        <v xml:space="preserve"> </v>
      </c>
      <c r="F80" s="81" t="str">
        <f>IF(D80&lt;&gt; "", IF( INDEX(MAIN!$B$5:$AD$255,MATCH(D80,MAIN!$B$5:$B$255,0),28) &lt;&gt; 0,  INDEX(MAIN!$B$5:$AD$255,MATCH(D80,MAIN!$B$5:$B$255,0),28), INDEX(MAIN!$B$5:$AD$255,MATCH(D80,MAIN!$B$5:$B$255,0),29)), " ")</f>
        <v xml:space="preserve"> </v>
      </c>
      <c r="G80" s="82"/>
      <c r="H80" s="74" t="s">
        <v>699</v>
      </c>
      <c r="I80" s="80" t="str">
        <f>IF(H80&lt;&gt; "", INDEX(MAIN!$B$5:$G$255,MATCH(H80,MAIN!$B$5:$B$255,0),6), " ")</f>
        <v>Department of Physical Planning</v>
      </c>
      <c r="J80" s="81" t="str">
        <f>IF(H80&lt;&gt; "", IF( INDEX(MAIN!$B$5:$AD$255,MATCH(H80,MAIN!$B$5:$B$255,0),28) &lt;&gt; 0,  INDEX(MAIN!$B$5:$AD$255,MATCH(H80,MAIN!$B$5:$B$255,0),28), INDEX(MAIN!$B$5:$AD$255,MATCH(H80,MAIN!$B$5:$B$255,0),29)), " ")</f>
        <v>Physical Planning</v>
      </c>
      <c r="K80" s="74"/>
      <c r="L80" s="126"/>
    </row>
    <row r="81" spans="1:12" ht="18.5" x14ac:dyDescent="0.35">
      <c r="A81" s="241"/>
      <c r="B81" s="77"/>
      <c r="C81" s="76" t="s">
        <v>1011</v>
      </c>
      <c r="D81" s="74" t="s">
        <v>878</v>
      </c>
      <c r="E81" s="80" t="e">
        <f>IF(D81&lt;&gt; "", INDEX(MAIN!$B$5:$I$255,MATCH(D81,MAIN!$B$5:$B$255,0),8), " ")</f>
        <v>#N/A</v>
      </c>
      <c r="F81" s="81"/>
      <c r="G81" s="82"/>
      <c r="H81" s="74"/>
      <c r="I81" s="80"/>
      <c r="J81" s="81"/>
      <c r="K81" s="74"/>
      <c r="L81" s="126"/>
    </row>
    <row r="82" spans="1:12" ht="18.5" x14ac:dyDescent="0.35">
      <c r="A82" s="241"/>
      <c r="B82" s="77"/>
      <c r="C82" s="76" t="s">
        <v>1013</v>
      </c>
      <c r="D82" s="74" t="s">
        <v>878</v>
      </c>
      <c r="E82" s="80" t="e">
        <f>IF(D82&lt;&gt; "", INDEX(MAIN!$B$5:$I$255,MATCH(D82,MAIN!$B$5:$B$255,0),8), " ")</f>
        <v>#N/A</v>
      </c>
      <c r="F82" s="81"/>
      <c r="G82" s="82"/>
      <c r="H82" s="74"/>
      <c r="I82" s="80"/>
      <c r="J82" s="81"/>
      <c r="K82" s="74"/>
      <c r="L82" s="126"/>
    </row>
    <row r="83" spans="1:12" ht="18.5" x14ac:dyDescent="0.35">
      <c r="A83" s="241"/>
      <c r="B83" s="77"/>
      <c r="C83" s="76" t="s">
        <v>1014</v>
      </c>
      <c r="D83" s="74" t="s">
        <v>826</v>
      </c>
      <c r="E83" s="80" t="str">
        <f>IF(D83&lt;&gt; "", INDEX(MAIN!$B$5:$I$255,MATCH(D83,MAIN!$B$5:$B$255,0),8), " ")</f>
        <v>Department of Physical Planning</v>
      </c>
      <c r="F83" s="81"/>
      <c r="G83" s="82"/>
      <c r="H83" s="74"/>
      <c r="I83" s="80"/>
      <c r="J83" s="81"/>
      <c r="K83" s="74"/>
      <c r="L83" s="126"/>
    </row>
    <row r="84" spans="1:12" ht="18.5" x14ac:dyDescent="0.35">
      <c r="A84" s="241"/>
      <c r="B84" s="77"/>
      <c r="C84" s="76" t="s">
        <v>1015</v>
      </c>
      <c r="D84" s="74" t="s">
        <v>826</v>
      </c>
      <c r="E84" s="80" t="str">
        <f>IF(D84&lt;&gt; "", INDEX(MAIN!$B$5:$I$255,MATCH(D84,MAIN!$B$5:$B$255,0),8), " ")</f>
        <v>Department of Physical Planning</v>
      </c>
      <c r="F84" s="81"/>
      <c r="G84" s="82"/>
      <c r="H84" s="74"/>
      <c r="I84" s="80"/>
      <c r="J84" s="81"/>
      <c r="K84" s="74"/>
      <c r="L84" s="126"/>
    </row>
    <row r="85" spans="1:12" ht="18.5" x14ac:dyDescent="0.35">
      <c r="A85" s="241"/>
      <c r="B85" s="77"/>
      <c r="C85" s="76" t="s">
        <v>1016</v>
      </c>
      <c r="D85" s="74" t="s">
        <v>826</v>
      </c>
      <c r="E85" s="80" t="str">
        <f>IF(D85&lt;&gt; "", INDEX(MAIN!$B$5:$I$255,MATCH(D85,MAIN!$B$5:$B$255,0),8), " ")</f>
        <v>Department of Physical Planning</v>
      </c>
      <c r="F85" s="81"/>
      <c r="G85" s="82"/>
      <c r="H85" s="74"/>
      <c r="I85" s="80"/>
      <c r="J85" s="81"/>
      <c r="K85" s="74"/>
      <c r="L85" s="126"/>
    </row>
    <row r="86" spans="1:12" ht="58" x14ac:dyDescent="0.35">
      <c r="A86" s="241"/>
      <c r="B86" s="78" t="s">
        <v>694</v>
      </c>
      <c r="C86" s="76" t="s">
        <v>662</v>
      </c>
      <c r="D86" s="74" t="s">
        <v>1388</v>
      </c>
      <c r="E86" s="80" t="str">
        <f>IF(D86&lt;&gt; "", INDEX(MAIN!$B$5:$I$255,MATCH(D86,MAIN!$B$5:$B$255,0),8), " ")</f>
        <v>Department of Physical Planning</v>
      </c>
      <c r="F86" s="81" t="str">
        <f>IF(D86&lt;&gt; "", IF( INDEX(MAIN!$B$5:$AD$255,MATCH(D86,MAIN!$B$5:$B$255,0),28) &lt;&gt; 0,  INDEX(MAIN!$B$5:$AD$255,MATCH(D86,MAIN!$B$5:$B$255,0),28), INDEX(MAIN!$B$5:$AD$255,MATCH(D86,MAIN!$B$5:$B$255,0),29)), " ")</f>
        <v>Physical Planning</v>
      </c>
      <c r="G86" s="82"/>
      <c r="H86" s="74"/>
      <c r="I86" s="80" t="str">
        <f>IF(H86&lt;&gt; "", INDEX(MAIN!$B$5:$G$255,MATCH(H86,MAIN!$B$5:$B$255,0),6), " ")</f>
        <v xml:space="preserve"> </v>
      </c>
      <c r="J86" s="81" t="str">
        <f>IF(H86&lt;&gt; "", IF( INDEX(MAIN!$B$5:$AD$255,MATCH(H86,MAIN!$B$5:$B$255,0),28) &lt;&gt; 0,  INDEX(MAIN!$B$5:$AD$255,MATCH(H86,MAIN!$B$5:$B$255,0),28), INDEX(MAIN!$B$5:$AD$255,MATCH(H86,MAIN!$B$5:$B$255,0),29)), " ")</f>
        <v xml:space="preserve"> </v>
      </c>
      <c r="K86" s="74"/>
      <c r="L86" s="126"/>
    </row>
    <row r="87" spans="1:12" ht="18.5" x14ac:dyDescent="0.35">
      <c r="A87" s="241"/>
      <c r="B87" s="78"/>
      <c r="C87" s="76" t="s">
        <v>1310</v>
      </c>
      <c r="D87" s="74" t="s">
        <v>1307</v>
      </c>
      <c r="E87" s="80" t="str">
        <f>IF(D87&lt;&gt; "", INDEX(MAIN!$B$5:$I$255,MATCH(D87,MAIN!$B$5:$B$255,0),8), " ")</f>
        <v>Department of Physical Planning</v>
      </c>
      <c r="F87" s="81"/>
      <c r="G87" s="82"/>
      <c r="H87" s="74"/>
      <c r="I87" s="80"/>
      <c r="J87" s="81"/>
      <c r="K87" s="74"/>
      <c r="L87" s="126"/>
    </row>
    <row r="88" spans="1:12" ht="18.5" x14ac:dyDescent="0.35">
      <c r="A88" s="241"/>
      <c r="B88" s="78" t="s">
        <v>967</v>
      </c>
      <c r="C88" s="76" t="s">
        <v>662</v>
      </c>
      <c r="D88" s="74" t="s">
        <v>826</v>
      </c>
      <c r="E88" s="80" t="str">
        <f>IF(D88&lt;&gt; "", INDEX(MAIN!$B$5:$I$255,MATCH(D88,MAIN!$B$5:$B$255,0),8), " ")</f>
        <v>Department of Physical Planning</v>
      </c>
      <c r="F88" s="81" t="str">
        <f>IF(D88&lt;&gt; "", IF( INDEX(MAIN!$B$5:$AD$255,MATCH(D88,MAIN!$B$5:$B$255,0),28) &lt;&gt; 0,  INDEX(MAIN!$B$5:$AD$255,MATCH(D88,MAIN!$B$5:$B$255,0),28), INDEX(MAIN!$B$5:$AD$255,MATCH(D88,MAIN!$B$5:$B$255,0),29)), " ")</f>
        <v>Physical Planning</v>
      </c>
      <c r="G88" s="82"/>
      <c r="H88" s="74"/>
      <c r="I88" s="80"/>
      <c r="J88" s="81"/>
      <c r="K88" s="74"/>
      <c r="L88" s="126"/>
    </row>
    <row r="89" spans="1:12" ht="18.5" x14ac:dyDescent="0.35">
      <c r="A89" s="241"/>
      <c r="B89" s="78" t="s">
        <v>1017</v>
      </c>
      <c r="C89" s="76" t="s">
        <v>1018</v>
      </c>
      <c r="D89" s="74" t="s">
        <v>897</v>
      </c>
      <c r="E89" s="80">
        <f>IF(D89&lt;&gt; "", INDEX(MAIN!$B$5:$I$255,MATCH(D89,MAIN!$B$5:$B$255,0),8), " ")</f>
        <v>0</v>
      </c>
      <c r="F89" s="81">
        <f>IF(D89&lt;&gt; "", IF( INDEX(MAIN!$B$5:$AD$255,MATCH(D89,MAIN!$B$5:$B$255,0),28) &lt;&gt; 0,  INDEX(MAIN!$B$5:$AD$255,MATCH(D89,MAIN!$B$5:$B$255,0),28), INDEX(MAIN!$B$5:$AD$255,MATCH(D89,MAIN!$B$5:$B$255,0),29)), " ")</f>
        <v>0</v>
      </c>
      <c r="G89" s="82"/>
      <c r="H89" s="74"/>
      <c r="I89" s="80"/>
      <c r="J89" s="81"/>
      <c r="K89" s="74"/>
      <c r="L89" s="126"/>
    </row>
    <row r="90" spans="1:12" ht="43.5" x14ac:dyDescent="0.35">
      <c r="A90" s="241"/>
      <c r="B90" s="78" t="s">
        <v>695</v>
      </c>
      <c r="C90" s="79" t="s">
        <v>645</v>
      </c>
      <c r="D90" s="74"/>
      <c r="E90" s="80" t="str">
        <f>IF(D90&lt;&gt; "", INDEX(MAIN!$B$5:$I$255,MATCH(D90,MAIN!$B$5:$B$255,0),8), " ")</f>
        <v xml:space="preserve"> </v>
      </c>
      <c r="F90" s="81" t="str">
        <f>IF(D90&lt;&gt; "", IF( INDEX(MAIN!$B$5:$AD$255,MATCH(D90,MAIN!$B$5:$B$255,0),28) &lt;&gt; 0,  INDEX(MAIN!$B$5:$AD$255,MATCH(D90,MAIN!$B$5:$B$255,0),28), INDEX(MAIN!$B$5:$AD$255,MATCH(D90,MAIN!$B$5:$B$255,0),29)), " ")</f>
        <v xml:space="preserve"> </v>
      </c>
      <c r="G90" s="82"/>
      <c r="H90" s="74"/>
      <c r="I90" s="80" t="str">
        <f>IF(H90&lt;&gt; "", INDEX(MAIN!$B$5:$G$255,MATCH(H90,MAIN!$B$5:$B$255,0),6), " ")</f>
        <v xml:space="preserve"> </v>
      </c>
      <c r="J90" s="81" t="str">
        <f>IF(H90&lt;&gt; "", IF( INDEX(MAIN!$B$5:$AD$255,MATCH(H90,MAIN!$B$5:$B$255,0),28) &lt;&gt; 0,  INDEX(MAIN!$B$5:$AD$255,MATCH(H90,MAIN!$B$5:$B$255,0),28), INDEX(MAIN!$B$5:$AD$255,MATCH(H90,MAIN!$B$5:$B$255,0),29)), " ")</f>
        <v xml:space="preserve"> </v>
      </c>
      <c r="K90" s="74"/>
      <c r="L90" s="126"/>
    </row>
    <row r="91" spans="1:12" ht="18.5" x14ac:dyDescent="0.35">
      <c r="A91" s="241"/>
      <c r="B91" s="78"/>
      <c r="C91" s="79"/>
      <c r="D91" s="74"/>
      <c r="E91" s="80" t="str">
        <f>IF(D91&lt;&gt; "", INDEX(MAIN!$B$5:$I$255,MATCH(D91,MAIN!$B$5:$B$255,0),8), " ")</f>
        <v xml:space="preserve"> </v>
      </c>
      <c r="F91" s="81" t="str">
        <f>IF(D91&lt;&gt; "", IF( INDEX(MAIN!$B$5:$AD$255,MATCH(D91,MAIN!$B$5:$B$255,0),28) &lt;&gt; 0,  INDEX(MAIN!$B$5:$AD$255,MATCH(D91,MAIN!$B$5:$B$255,0),28), INDEX(MAIN!$B$5:$AD$255,MATCH(D91,MAIN!$B$5:$B$255,0),29)), " ")</f>
        <v xml:space="preserve"> </v>
      </c>
      <c r="G91" s="82"/>
      <c r="H91" s="74"/>
      <c r="I91" s="80"/>
      <c r="J91" s="81"/>
      <c r="K91" s="74"/>
      <c r="L91" s="126"/>
    </row>
    <row r="92" spans="1:12" ht="72.5" x14ac:dyDescent="0.35">
      <c r="A92" s="241"/>
      <c r="B92" s="78" t="s">
        <v>696</v>
      </c>
      <c r="C92" s="76" t="s">
        <v>697</v>
      </c>
      <c r="D92" s="74"/>
      <c r="E92" s="80" t="str">
        <f>IF(D92&lt;&gt; "", INDEX(MAIN!$B$5:$I$255,MATCH(D92,MAIN!$B$5:$B$255,0),8), " ")</f>
        <v xml:space="preserve"> </v>
      </c>
      <c r="F92" s="81" t="str">
        <f>IF(D92&lt;&gt; "", IF( INDEX(MAIN!$B$5:$AD$255,MATCH(D92,MAIN!$B$5:$B$255,0),28) &lt;&gt; 0,  INDEX(MAIN!$B$5:$AD$255,MATCH(D92,MAIN!$B$5:$B$255,0),28), INDEX(MAIN!$B$5:$AD$255,MATCH(D92,MAIN!$B$5:$B$255,0),29)), " ")</f>
        <v xml:space="preserve"> </v>
      </c>
      <c r="G92" s="82"/>
      <c r="H92" s="74"/>
      <c r="I92" s="80" t="str">
        <f>IF(H92&lt;&gt; "", INDEX(MAIN!$B$5:$G$255,MATCH(H92,MAIN!$B$5:$B$255,0),6), " ")</f>
        <v xml:space="preserve"> </v>
      </c>
      <c r="J92" s="81" t="str">
        <f>IF(H92&lt;&gt; "", IF( INDEX(MAIN!$B$5:$AD$255,MATCH(H92,MAIN!$B$5:$B$255,0),28) &lt;&gt; 0,  INDEX(MAIN!$B$5:$AD$255,MATCH(H92,MAIN!$B$5:$B$255,0),28), INDEX(MAIN!$B$5:$AD$255,MATCH(H92,MAIN!$B$5:$B$255,0),29)), " ")</f>
        <v xml:space="preserve"> </v>
      </c>
      <c r="K92" s="74"/>
      <c r="L92" s="126"/>
    </row>
  </sheetData>
  <sheetProtection selectLockedCells="1"/>
  <mergeCells count="20">
    <mergeCell ref="A68:L68"/>
    <mergeCell ref="A3:L3"/>
    <mergeCell ref="A4:A8"/>
    <mergeCell ref="A9:L9"/>
    <mergeCell ref="A10:A14"/>
    <mergeCell ref="A15:A16"/>
    <mergeCell ref="A17:A27"/>
    <mergeCell ref="A28:A35"/>
    <mergeCell ref="A36:L36"/>
    <mergeCell ref="A37:A42"/>
    <mergeCell ref="A43:L43"/>
    <mergeCell ref="A44:A48"/>
    <mergeCell ref="A49:A67"/>
    <mergeCell ref="B56:B60"/>
    <mergeCell ref="B61:B65"/>
    <mergeCell ref="A69:A73"/>
    <mergeCell ref="B74:L74"/>
    <mergeCell ref="A75:A78"/>
    <mergeCell ref="B79:L79"/>
    <mergeCell ref="A80:A92"/>
  </mergeCells>
  <dataValidations count="3">
    <dataValidation type="list" allowBlank="1" showInputMessage="1" sqref="L69:L73 L44:L67 L80:L92 L37:L42 L10:L35 L4:L8 L75:L78" xr:uid="{BD43758D-E86A-4B1E-B6D9-A67E460DFC0A}">
      <formula1>$O$37:$O$47</formula1>
    </dataValidation>
    <dataValidation type="list" allowBlank="1" showInputMessage="1" showErrorMessage="1" sqref="D4 H4:H8 H37:H42 H69:H73 H80:H92 H44:H67 H10:H35 H75:H78" xr:uid="{3D5167BF-1E1C-4AB2-B97D-339B37DEC4E4}">
      <formula1>Name_Title</formula1>
    </dataValidation>
    <dataValidation type="list" allowBlank="1" showInputMessage="1" showErrorMessage="1" sqref="G4:G8 K4:K8 G37:G42 G44:G67 G69:G73 G80:G92 G10:G35 G75:G78" xr:uid="{2D8159F6-BD1B-47B3-A896-A328EA5A6D61}">
      <formula1>"Match, Fair Match, Fuzzy, Needs Adaptation"</formula1>
    </dataValidation>
  </dataValidations>
  <pageMargins left="0.70866141732283472" right="0.70866141732283472" top="0.74803149606299213" bottom="0.74803149606299213" header="0.31496062992125984" footer="0.31496062992125984"/>
  <pageSetup paperSize="9" scale="30" fitToHeight="3" orientation="landscape" horizontalDpi="0"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r:uid="{ED9F034E-DD27-49D2-9DCA-F468E441AF84}">
          <x14:formula1>
            <xm:f>MAIN!$B$5:$B$255</xm:f>
          </x14:formula1>
          <xm:sqref>D5:D8 D75:D78 D10:D35 D80:D92 D44:D67 D69:D73 D37:D42</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0D155E-BA20-4E04-BD19-542C86F02E8C}">
  <sheetPr codeName="Sheet12">
    <tabColor theme="9" tint="0.39997558519241921"/>
  </sheetPr>
  <dimension ref="A1:AA15"/>
  <sheetViews>
    <sheetView workbookViewId="0">
      <selection activeCell="D4" sqref="D4"/>
    </sheetView>
  </sheetViews>
  <sheetFormatPr defaultColWidth="88.81640625" defaultRowHeight="14.5" x14ac:dyDescent="0.35"/>
  <cols>
    <col min="1" max="1" width="26.6328125" customWidth="1"/>
    <col min="2" max="2" width="46.26953125" bestFit="1" customWidth="1"/>
    <col min="3" max="3" width="31.54296875" bestFit="1" customWidth="1"/>
    <col min="4" max="4" width="37.54296875" bestFit="1" customWidth="1"/>
    <col min="5" max="5" width="26.26953125" style="6" customWidth="1"/>
    <col min="6" max="6" width="34" style="6" customWidth="1"/>
    <col min="7" max="7" width="22.26953125" bestFit="1" customWidth="1"/>
    <col min="8" max="8" width="25.81640625" customWidth="1"/>
    <col min="9" max="9" width="49.81640625" customWidth="1"/>
    <col min="10" max="10" width="26.26953125" style="6" customWidth="1"/>
    <col min="11" max="11" width="22" customWidth="1"/>
    <col min="12" max="12" width="88.81640625" style="127"/>
  </cols>
  <sheetData>
    <row r="1" spans="1:27" ht="21" x14ac:dyDescent="0.5">
      <c r="D1" s="19" t="s">
        <v>706</v>
      </c>
      <c r="E1" s="20"/>
      <c r="F1" s="20"/>
      <c r="G1" s="21"/>
      <c r="H1" s="19" t="s">
        <v>707</v>
      </c>
      <c r="I1" s="20"/>
      <c r="J1" s="20"/>
    </row>
    <row r="2" spans="1:27" ht="21" x14ac:dyDescent="0.5">
      <c r="B2" s="23" t="s">
        <v>840</v>
      </c>
      <c r="C2" s="23" t="s">
        <v>841</v>
      </c>
      <c r="D2" s="22" t="s">
        <v>698</v>
      </c>
      <c r="E2" s="23" t="s">
        <v>1246</v>
      </c>
      <c r="F2" s="23" t="s">
        <v>636</v>
      </c>
      <c r="G2" s="24" t="s">
        <v>703</v>
      </c>
      <c r="H2" s="22" t="s">
        <v>698</v>
      </c>
      <c r="I2" s="23" t="s">
        <v>1246</v>
      </c>
      <c r="J2" s="23" t="s">
        <v>636</v>
      </c>
      <c r="K2" s="24" t="s">
        <v>703</v>
      </c>
      <c r="L2" s="129" t="s">
        <v>918</v>
      </c>
    </row>
    <row r="3" spans="1:27" ht="26" x14ac:dyDescent="0.35">
      <c r="A3" s="242" t="s">
        <v>1434</v>
      </c>
      <c r="B3" s="242"/>
      <c r="C3" s="242"/>
      <c r="D3" s="242"/>
      <c r="E3" s="242"/>
      <c r="F3" s="242"/>
      <c r="G3" s="242"/>
      <c r="H3" s="242"/>
      <c r="I3" s="242"/>
      <c r="J3" s="242"/>
      <c r="K3" s="242"/>
      <c r="L3" s="242"/>
      <c r="M3" s="242"/>
      <c r="N3" s="242"/>
      <c r="O3" s="242"/>
      <c r="P3" s="242"/>
      <c r="Q3" s="242"/>
      <c r="R3" s="242"/>
      <c r="S3" s="242"/>
      <c r="T3" s="242"/>
      <c r="U3" s="242"/>
      <c r="V3" s="242"/>
      <c r="W3" s="242"/>
      <c r="X3" s="242"/>
      <c r="Y3" s="242"/>
      <c r="Z3" s="242"/>
      <c r="AA3" s="242"/>
    </row>
    <row r="4" spans="1:27" ht="46.5" x14ac:dyDescent="0.35">
      <c r="A4" s="244" t="s">
        <v>632</v>
      </c>
      <c r="B4" s="114" t="s">
        <v>633</v>
      </c>
      <c r="C4" s="115" t="s">
        <v>634</v>
      </c>
      <c r="D4" s="74"/>
      <c r="E4" s="80" t="str">
        <f>IF(D4&lt;&gt; "", INDEX(MAIN!$B$5:$I$255,MATCH(D4,MAIN!$B$5:$B$255,0),8), " ")</f>
        <v xml:space="preserve"> </v>
      </c>
      <c r="F4" s="81" t="str">
        <f>IF(D4&lt;&gt; "", IF( INDEX(MAIN!$B$5:$AD$255,MATCH(D4,MAIN!$B$5:$B$255,0),28) &lt;&gt; 0,  INDEX(MAIN!$B$5:$AD$255,MATCH(D4,MAIN!$B$5:$B$255,0),28), INDEX(MAIN!$B$5:$AD$255,MATCH(D4,MAIN!$B$5:$B$255,0),29)), " ")</f>
        <v xml:space="preserve"> </v>
      </c>
      <c r="G4" s="82"/>
      <c r="H4" s="74"/>
      <c r="I4" s="80" t="str">
        <f>IF(H4&lt;&gt; "", INDEX(MAIN!$B$5:$G$255,MATCH(H4,MAIN!$B$5:$B$255,0),6), " ")</f>
        <v xml:space="preserve"> </v>
      </c>
      <c r="J4" s="81" t="str">
        <f>IF(H4&lt;&gt; "", IF( INDEX(MAIN!$B$5:$AD$255,MATCH(H4,MAIN!$B$5:$B$255,0),28) &lt;&gt; 0,  INDEX(MAIN!$B$5:$AD$255,MATCH(H4,MAIN!$B$5:$B$255,0),28), INDEX(MAIN!$B$5:$AD$255,MATCH(H4,MAIN!$B$5:$B$255,0),29)), " ")</f>
        <v xml:space="preserve"> </v>
      </c>
      <c r="K4" s="74" t="s">
        <v>704</v>
      </c>
      <c r="L4" s="126"/>
      <c r="M4" s="13"/>
      <c r="N4" s="13"/>
      <c r="O4" s="13"/>
      <c r="P4" s="13"/>
      <c r="Q4" s="13"/>
      <c r="R4" s="13"/>
      <c r="S4" s="13"/>
      <c r="T4" s="13"/>
      <c r="U4" s="13"/>
      <c r="V4" s="13"/>
      <c r="W4" s="13"/>
      <c r="X4" s="13"/>
      <c r="Y4" s="13"/>
      <c r="Z4" s="13"/>
      <c r="AA4" s="13"/>
    </row>
    <row r="5" spans="1:27" ht="18.5" x14ac:dyDescent="0.35">
      <c r="A5" s="244"/>
      <c r="B5" s="114" t="s">
        <v>635</v>
      </c>
      <c r="C5" s="115" t="s">
        <v>636</v>
      </c>
      <c r="D5" s="74"/>
      <c r="E5" s="80" t="str">
        <f>IF(D5&lt;&gt; "", INDEX(MAIN!$B$5:$I$255,MATCH(D5,MAIN!$B$5:$B$255,0),8), " ")</f>
        <v xml:space="preserve"> </v>
      </c>
      <c r="F5" s="81" t="str">
        <f>IF(D5&lt;&gt; "", IF( INDEX(MAIN!$B$5:$AD$255,MATCH(D5,MAIN!$B$5:$B$255,0),28) &lt;&gt; 0,  INDEX(MAIN!$B$5:$AD$255,MATCH(D5,MAIN!$B$5:$B$255,0),28), INDEX(MAIN!$B$5:$AD$255,MATCH(D5,MAIN!$B$5:$B$255,0),29)), " ")</f>
        <v xml:space="preserve"> </v>
      </c>
      <c r="G5" s="82"/>
      <c r="H5" s="74"/>
      <c r="I5" s="80"/>
      <c r="J5" s="81" t="str">
        <f>IF(H5&lt;&gt; "", IF( INDEX(MAIN!$B$5:$AD$255,MATCH(H5,MAIN!$B$5:$B$255,0),28) &lt;&gt; 0,  INDEX(MAIN!$B$5:$AD$255,MATCH(H5,MAIN!$B$5:$B$255,0),28), INDEX(MAIN!$B$5:$AD$255,MATCH(H5,MAIN!$B$5:$B$255,0),29)), " ")</f>
        <v xml:space="preserve"> </v>
      </c>
      <c r="K5" s="74"/>
      <c r="L5" s="126"/>
      <c r="M5" s="13"/>
      <c r="N5" s="13"/>
      <c r="O5" s="13"/>
      <c r="P5" s="13"/>
      <c r="Q5" s="13"/>
      <c r="R5" s="13"/>
      <c r="S5" s="13"/>
      <c r="T5" s="13"/>
      <c r="U5" s="13"/>
      <c r="V5" s="13"/>
      <c r="W5" s="13"/>
      <c r="X5" s="13"/>
      <c r="Y5" s="13"/>
      <c r="Z5" s="13"/>
      <c r="AA5" s="13"/>
    </row>
    <row r="6" spans="1:27" ht="18.5" x14ac:dyDescent="0.35">
      <c r="A6" s="244"/>
      <c r="B6" s="114" t="s">
        <v>637</v>
      </c>
      <c r="C6" s="115" t="s">
        <v>638</v>
      </c>
      <c r="D6" s="74"/>
      <c r="E6" s="80" t="str">
        <f>IF(D6&lt;&gt; "", INDEX(MAIN!$B$5:$I$255,MATCH(D6,MAIN!$B$5:$B$255,0),8), " ")</f>
        <v xml:space="preserve"> </v>
      </c>
      <c r="F6" s="81" t="str">
        <f>IF(D6&lt;&gt; "", IF( INDEX(MAIN!$B$5:$AD$255,MATCH(D6,MAIN!$B$5:$B$255,0),28) &lt;&gt; 0,  INDEX(MAIN!$B$5:$AD$255,MATCH(D6,MAIN!$B$5:$B$255,0),28), INDEX(MAIN!$B$5:$AD$255,MATCH(D6,MAIN!$B$5:$B$255,0),29)), " ")</f>
        <v xml:space="preserve"> </v>
      </c>
      <c r="G6" s="82"/>
      <c r="H6" s="74"/>
      <c r="I6" s="80"/>
      <c r="J6" s="81" t="str">
        <f>IF(H6&lt;&gt; "", IF( INDEX(MAIN!$B$5:$AD$255,MATCH(H6,MAIN!$B$5:$B$255,0),28) &lt;&gt; 0,  INDEX(MAIN!$B$5:$AD$255,MATCH(H6,MAIN!$B$5:$B$255,0),28), INDEX(MAIN!$B$5:$AD$255,MATCH(H6,MAIN!$B$5:$B$255,0),29)), " ")</f>
        <v xml:space="preserve"> </v>
      </c>
      <c r="K6" s="74"/>
      <c r="L6" s="126"/>
      <c r="M6" s="13"/>
      <c r="N6" s="13"/>
      <c r="O6" s="13"/>
      <c r="P6" s="13"/>
      <c r="Q6" s="13"/>
      <c r="R6" s="13"/>
      <c r="S6" s="13"/>
      <c r="T6" s="13"/>
      <c r="U6" s="13"/>
      <c r="V6" s="13"/>
      <c r="W6" s="13"/>
      <c r="X6" s="13"/>
      <c r="Y6" s="13"/>
      <c r="Z6" s="13"/>
      <c r="AA6" s="13"/>
    </row>
    <row r="7" spans="1:27" ht="18.5" x14ac:dyDescent="0.35">
      <c r="A7" s="245"/>
      <c r="B7" s="114" t="s">
        <v>639</v>
      </c>
      <c r="C7" s="115" t="s">
        <v>640</v>
      </c>
      <c r="D7" s="74"/>
      <c r="E7" s="80" t="str">
        <f>IF(D7&lt;&gt; "", INDEX(MAIN!$B$5:$I$255,MATCH(D7,MAIN!$B$5:$B$255,0),8), " ")</f>
        <v xml:space="preserve"> </v>
      </c>
      <c r="F7" s="81" t="str">
        <f>IF(D7&lt;&gt; "", IF( INDEX(MAIN!$B$5:$AD$255,MATCH(D7,MAIN!$B$5:$B$255,0),28) &lt;&gt; 0,  INDEX(MAIN!$B$5:$AD$255,MATCH(D7,MAIN!$B$5:$B$255,0),28), INDEX(MAIN!$B$5:$AD$255,MATCH(D7,MAIN!$B$5:$B$255,0),29)), " ")</f>
        <v xml:space="preserve"> </v>
      </c>
      <c r="G7" s="82"/>
      <c r="H7" s="74"/>
      <c r="I7" s="80"/>
      <c r="J7" s="81" t="str">
        <f>IF(H7&lt;&gt; "", IF( INDEX(MAIN!$B$5:$AD$255,MATCH(H7,MAIN!$B$5:$B$255,0),28) &lt;&gt; 0,  INDEX(MAIN!$B$5:$AD$255,MATCH(H7,MAIN!$B$5:$B$255,0),28), INDEX(MAIN!$B$5:$AD$255,MATCH(H7,MAIN!$B$5:$B$255,0),29)), " ")</f>
        <v xml:space="preserve"> </v>
      </c>
      <c r="K7" s="74"/>
      <c r="L7" s="126"/>
      <c r="M7" s="13"/>
      <c r="N7" s="13"/>
      <c r="O7" s="13"/>
      <c r="P7" s="13"/>
      <c r="Q7" s="13"/>
      <c r="R7" s="13"/>
      <c r="S7" s="13"/>
      <c r="T7" s="13"/>
      <c r="U7" s="13"/>
      <c r="V7" s="13"/>
      <c r="W7" s="13"/>
      <c r="X7" s="13"/>
      <c r="Y7" s="13"/>
      <c r="Z7" s="13"/>
      <c r="AA7" s="13"/>
    </row>
    <row r="8" spans="1:27" ht="18.5" x14ac:dyDescent="0.35">
      <c r="A8" s="245"/>
      <c r="B8" s="75" t="s">
        <v>641</v>
      </c>
      <c r="C8" s="76" t="s">
        <v>642</v>
      </c>
      <c r="D8" s="74"/>
      <c r="E8" s="80" t="str">
        <f>IF(D8&lt;&gt; "", INDEX(MAIN!$B$5:$I$255,MATCH(D8,MAIN!$B$5:$B$255,0),8), " ")</f>
        <v xml:space="preserve"> </v>
      </c>
      <c r="F8" s="81" t="str">
        <f>IF(D8&lt;&gt; "", IF( INDEX(MAIN!$B$5:$AD$255,MATCH(D8,MAIN!$B$5:$B$255,0),28) &lt;&gt; 0,  INDEX(MAIN!$B$5:$AD$255,MATCH(D8,MAIN!$B$5:$B$255,0),28), INDEX(MAIN!$B$5:$AD$255,MATCH(D8,MAIN!$B$5:$B$255,0),29)), " ")</f>
        <v xml:space="preserve"> </v>
      </c>
      <c r="G8" s="82"/>
      <c r="H8" s="74"/>
      <c r="I8" s="80" t="str">
        <f>IF(H8&lt;&gt; "", INDEX(MAIN!$B$5:$G$255,MATCH(H8,MAIN!$B$5:$B$255,0),6), " ")</f>
        <v xml:space="preserve"> </v>
      </c>
      <c r="J8" s="81" t="str">
        <f>IF(H8&lt;&gt; "", IF( INDEX(MAIN!$B$5:$AD$255,MATCH(H8,MAIN!$B$5:$B$255,0),28) &lt;&gt; 0,  INDEX(MAIN!$B$5:$AD$255,MATCH(H8,MAIN!$B$5:$B$255,0),28), INDEX(MAIN!$B$5:$AD$255,MATCH(H8,MAIN!$B$5:$B$255,0),29)), " ")</f>
        <v xml:space="preserve"> </v>
      </c>
      <c r="K8" s="74"/>
      <c r="L8" s="126"/>
      <c r="M8" s="13"/>
      <c r="N8" s="13"/>
      <c r="O8" s="13"/>
      <c r="P8" s="13"/>
      <c r="Q8" s="13"/>
      <c r="R8" s="13"/>
      <c r="S8" s="13"/>
      <c r="T8" s="13"/>
      <c r="U8" s="13"/>
      <c r="V8" s="13"/>
      <c r="W8" s="13"/>
      <c r="X8" s="13"/>
      <c r="Y8" s="13"/>
      <c r="Z8" s="13"/>
      <c r="AA8" s="13"/>
    </row>
    <row r="9" spans="1:27" ht="26" x14ac:dyDescent="0.35">
      <c r="A9" s="242" t="s">
        <v>1440</v>
      </c>
      <c r="B9" s="242"/>
      <c r="C9" s="242"/>
      <c r="D9" s="242"/>
      <c r="E9" s="242"/>
      <c r="F9" s="242"/>
      <c r="G9" s="242"/>
      <c r="H9" s="242"/>
      <c r="I9" s="242"/>
      <c r="J9" s="242"/>
      <c r="K9" s="242"/>
      <c r="L9" s="242"/>
      <c r="M9" s="242"/>
      <c r="N9" s="242"/>
      <c r="O9" s="242"/>
      <c r="P9" s="242"/>
      <c r="Q9" s="242"/>
      <c r="R9" s="242"/>
      <c r="S9" s="242"/>
      <c r="T9" s="242"/>
      <c r="U9" s="242"/>
      <c r="V9" s="242"/>
      <c r="W9" s="242"/>
      <c r="X9" s="242"/>
      <c r="Y9" s="242"/>
      <c r="Z9" s="242"/>
      <c r="AA9" s="242"/>
    </row>
    <row r="10" spans="1:27" ht="18.5" x14ac:dyDescent="0.35">
      <c r="A10" s="253" t="s">
        <v>1438</v>
      </c>
      <c r="B10" s="75" t="s">
        <v>1435</v>
      </c>
      <c r="C10" s="76" t="s">
        <v>645</v>
      </c>
      <c r="D10" s="74"/>
      <c r="E10" s="80" t="str">
        <f>IF(D10&lt;&gt; "", INDEX(MAIN!$B$5:$I$255,MATCH(D10,MAIN!$B$5:$B$255,0),8), " ")</f>
        <v xml:space="preserve"> </v>
      </c>
      <c r="F10" s="81" t="str">
        <f>IF(D10&lt;&gt; "", IF( INDEX(MAIN!$B$5:$AD$255,MATCH(D10,MAIN!$B$5:$B$255,0),28) &lt;&gt; 0,  INDEX(MAIN!$B$5:$AD$255,MATCH(D10,MAIN!$B$5:$B$255,0),28), INDEX(MAIN!$B$5:$AD$255,MATCH(D10,MAIN!$B$5:$B$255,0),29)), " ")</f>
        <v xml:space="preserve"> </v>
      </c>
      <c r="G10" s="82"/>
      <c r="H10" s="74"/>
      <c r="I10" s="80" t="str">
        <f>IF(H10&lt;&gt; "", INDEX(MAIN!$B$5:$G$255,MATCH(H10,MAIN!$B$5:$B$255,0),6), " ")</f>
        <v xml:space="preserve"> </v>
      </c>
      <c r="J10" s="81" t="str">
        <f>IF(H10&lt;&gt; "", IF( INDEX(MAIN!$B$5:$AD$255,MATCH(H10,MAIN!$B$5:$B$255,0),28) &lt;&gt; 0,  INDEX(MAIN!$B$5:$AD$255,MATCH(H10,MAIN!$B$5:$B$255,0),28), INDEX(MAIN!$B$5:$AD$255,MATCH(H10,MAIN!$B$5:$B$255,0),29)), " ")</f>
        <v xml:space="preserve"> </v>
      </c>
      <c r="K10" s="74"/>
      <c r="L10" s="126"/>
      <c r="M10" s="13"/>
      <c r="N10" s="13"/>
      <c r="O10" s="13"/>
      <c r="P10" s="13"/>
      <c r="Q10" s="13"/>
      <c r="R10" s="13"/>
      <c r="S10" s="13"/>
      <c r="T10" s="13"/>
      <c r="U10" s="13"/>
      <c r="V10" s="13"/>
      <c r="W10" s="13"/>
      <c r="X10" s="13"/>
      <c r="Y10" s="13"/>
      <c r="Z10" s="13"/>
      <c r="AA10" s="13"/>
    </row>
    <row r="11" spans="1:27" ht="18.5" x14ac:dyDescent="0.35">
      <c r="A11" s="244"/>
      <c r="B11" s="75" t="s">
        <v>1436</v>
      </c>
      <c r="C11" s="76" t="s">
        <v>645</v>
      </c>
      <c r="D11" s="74"/>
      <c r="E11" s="80" t="str">
        <f>IF(D11&lt;&gt; "", INDEX(MAIN!$B$5:$I$255,MATCH(D11,MAIN!$B$5:$B$255,0),8), " ")</f>
        <v xml:space="preserve"> </v>
      </c>
      <c r="F11" s="81" t="str">
        <f>IF(D11&lt;&gt; "", IF( INDEX(MAIN!$B$5:$AD$255,MATCH(D11,MAIN!$B$5:$B$255,0),28) &lt;&gt; 0,  INDEX(MAIN!$B$5:$AD$255,MATCH(D11,MAIN!$B$5:$B$255,0),28), INDEX(MAIN!$B$5:$AD$255,MATCH(D11,MAIN!$B$5:$B$255,0),29)), " ")</f>
        <v xml:space="preserve"> </v>
      </c>
      <c r="G11" s="82"/>
      <c r="H11" s="74"/>
      <c r="I11" s="80" t="str">
        <f>IF(H11&lt;&gt; "", INDEX(MAIN!$B$5:$G$255,MATCH(H11,MAIN!$B$5:$B$255,0),6), " ")</f>
        <v xml:space="preserve"> </v>
      </c>
      <c r="J11" s="81" t="str">
        <f>IF(H11&lt;&gt; "", IF( INDEX(MAIN!$B$5:$AD$255,MATCH(H11,MAIN!$B$5:$B$255,0),28) &lt;&gt; 0,  INDEX(MAIN!$B$5:$AD$255,MATCH(H11,MAIN!$B$5:$B$255,0),28), INDEX(MAIN!$B$5:$AD$255,MATCH(H11,MAIN!$B$5:$B$255,0),29)), " ")</f>
        <v xml:space="preserve"> </v>
      </c>
      <c r="K11" s="74"/>
      <c r="L11" s="126"/>
      <c r="M11" s="13"/>
      <c r="N11" s="13"/>
      <c r="O11" s="13"/>
      <c r="P11" s="13"/>
      <c r="Q11" s="13"/>
      <c r="R11" s="13"/>
      <c r="S11" s="13"/>
      <c r="T11" s="13"/>
      <c r="U11" s="13"/>
      <c r="V11" s="13"/>
      <c r="W11" s="13"/>
      <c r="X11" s="13"/>
      <c r="Y11" s="13"/>
      <c r="Z11" s="13"/>
      <c r="AA11" s="13"/>
    </row>
    <row r="12" spans="1:27" ht="18.5" x14ac:dyDescent="0.35">
      <c r="A12" s="245"/>
      <c r="B12" s="75" t="s">
        <v>1437</v>
      </c>
      <c r="C12" s="76" t="s">
        <v>648</v>
      </c>
      <c r="D12" s="74"/>
      <c r="E12" s="80" t="str">
        <f>IF(D12&lt;&gt; "", INDEX(MAIN!$B$5:$I$255,MATCH(D12,MAIN!$B$5:$B$255,0),8), " ")</f>
        <v xml:space="preserve"> </v>
      </c>
      <c r="F12" s="81" t="str">
        <f>IF(D12&lt;&gt; "", IF( INDEX(MAIN!$B$5:$AD$255,MATCH(D12,MAIN!$B$5:$B$255,0),28) &lt;&gt; 0,  INDEX(MAIN!$B$5:$AD$255,MATCH(D12,MAIN!$B$5:$B$255,0),28), INDEX(MAIN!$B$5:$AD$255,MATCH(D12,MAIN!$B$5:$B$255,0),29)), " ")</f>
        <v xml:space="preserve"> </v>
      </c>
      <c r="G12" s="82"/>
      <c r="H12" s="74"/>
      <c r="I12" s="80" t="str">
        <f>IF(H12&lt;&gt; "", INDEX(MAIN!$B$5:$G$255,MATCH(H12,MAIN!$B$5:$B$255,0),6), " ")</f>
        <v xml:space="preserve"> </v>
      </c>
      <c r="J12" s="81" t="str">
        <f>IF(H12&lt;&gt; "", IF( INDEX(MAIN!$B$5:$AD$255,MATCH(H12,MAIN!$B$5:$B$255,0),28) &lt;&gt; 0,  INDEX(MAIN!$B$5:$AD$255,MATCH(H12,MAIN!$B$5:$B$255,0),28), INDEX(MAIN!$B$5:$AD$255,MATCH(H12,MAIN!$B$5:$B$255,0),29)), " ")</f>
        <v xml:space="preserve"> </v>
      </c>
      <c r="K12" s="74"/>
      <c r="L12" s="126"/>
      <c r="M12" s="13"/>
      <c r="N12" s="13"/>
      <c r="O12" s="13"/>
      <c r="P12" s="13"/>
      <c r="Q12" s="13"/>
      <c r="R12" s="13"/>
      <c r="S12" s="13"/>
      <c r="T12" s="13"/>
      <c r="U12" s="13"/>
      <c r="V12" s="13"/>
      <c r="W12" s="13"/>
      <c r="X12" s="13"/>
      <c r="Y12" s="13"/>
      <c r="Z12" s="13"/>
      <c r="AA12" s="13"/>
    </row>
    <row r="13" spans="1:27" ht="18.5" x14ac:dyDescent="0.35">
      <c r="A13" s="253" t="s">
        <v>1439</v>
      </c>
      <c r="B13" s="75" t="s">
        <v>1435</v>
      </c>
      <c r="C13" s="76" t="s">
        <v>645</v>
      </c>
      <c r="D13" s="74"/>
      <c r="E13" s="80" t="str">
        <f>IF(D13&lt;&gt; "", INDEX(MAIN!$B$5:$I$255,MATCH(D13,MAIN!$B$5:$B$255,0),8), " ")</f>
        <v xml:space="preserve"> </v>
      </c>
      <c r="F13" s="81" t="str">
        <f>IF(D13&lt;&gt; "", IF( INDEX(MAIN!$B$5:$AD$255,MATCH(D13,MAIN!$B$5:$B$255,0),28) &lt;&gt; 0,  INDEX(MAIN!$B$5:$AD$255,MATCH(D13,MAIN!$B$5:$B$255,0),28), INDEX(MAIN!$B$5:$AD$255,MATCH(D13,MAIN!$B$5:$B$255,0),29)), " ")</f>
        <v xml:space="preserve"> </v>
      </c>
      <c r="G13" s="82"/>
      <c r="H13" s="74"/>
      <c r="I13" s="80" t="str">
        <f>IF(H13&lt;&gt; "", INDEX(MAIN!$B$5:$G$255,MATCH(H13,MAIN!$B$5:$B$255,0),6), " ")</f>
        <v xml:space="preserve"> </v>
      </c>
      <c r="J13" s="81" t="str">
        <f>IF(H13&lt;&gt; "", IF( INDEX(MAIN!$B$5:$AD$255,MATCH(H13,MAIN!$B$5:$B$255,0),28) &lt;&gt; 0,  INDEX(MAIN!$B$5:$AD$255,MATCH(H13,MAIN!$B$5:$B$255,0),28), INDEX(MAIN!$B$5:$AD$255,MATCH(H13,MAIN!$B$5:$B$255,0),29)), " ")</f>
        <v xml:space="preserve"> </v>
      </c>
      <c r="K13" s="74"/>
      <c r="L13" s="126"/>
      <c r="M13" s="13"/>
      <c r="N13" s="13"/>
      <c r="O13" s="13"/>
      <c r="P13" s="13"/>
      <c r="Q13" s="13"/>
      <c r="R13" s="13"/>
      <c r="S13" s="13"/>
      <c r="T13" s="13"/>
      <c r="U13" s="13"/>
      <c r="V13" s="13"/>
      <c r="W13" s="13"/>
      <c r="X13" s="13"/>
      <c r="Y13" s="13"/>
      <c r="Z13" s="13"/>
      <c r="AA13" s="13"/>
    </row>
    <row r="14" spans="1:27" ht="18.5" x14ac:dyDescent="0.35">
      <c r="A14" s="244"/>
      <c r="B14" s="75" t="s">
        <v>1436</v>
      </c>
      <c r="C14" s="76" t="s">
        <v>645</v>
      </c>
      <c r="D14" s="74"/>
      <c r="E14" s="80" t="str">
        <f>IF(D14&lt;&gt; "", INDEX(MAIN!$B$5:$I$255,MATCH(D14,MAIN!$B$5:$B$255,0),8), " ")</f>
        <v xml:space="preserve"> </v>
      </c>
      <c r="F14" s="81" t="str">
        <f>IF(D14&lt;&gt; "", IF( INDEX(MAIN!$B$5:$AD$255,MATCH(D14,MAIN!$B$5:$B$255,0),28) &lt;&gt; 0,  INDEX(MAIN!$B$5:$AD$255,MATCH(D14,MAIN!$B$5:$B$255,0),28), INDEX(MAIN!$B$5:$AD$255,MATCH(D14,MAIN!$B$5:$B$255,0),29)), " ")</f>
        <v xml:space="preserve"> </v>
      </c>
      <c r="G14" s="82"/>
      <c r="H14" s="74"/>
      <c r="I14" s="80" t="str">
        <f>IF(H14&lt;&gt; "", INDEX(MAIN!$B$5:$G$255,MATCH(H14,MAIN!$B$5:$B$255,0),6), " ")</f>
        <v xml:space="preserve"> </v>
      </c>
      <c r="J14" s="81" t="str">
        <f>IF(H14&lt;&gt; "", IF( INDEX(MAIN!$B$5:$AD$255,MATCH(H14,MAIN!$B$5:$B$255,0),28) &lt;&gt; 0,  INDEX(MAIN!$B$5:$AD$255,MATCH(H14,MAIN!$B$5:$B$255,0),28), INDEX(MAIN!$B$5:$AD$255,MATCH(H14,MAIN!$B$5:$B$255,0),29)), " ")</f>
        <v xml:space="preserve"> </v>
      </c>
      <c r="K14" s="74"/>
      <c r="L14" s="126"/>
      <c r="M14" s="13"/>
      <c r="N14" s="13"/>
      <c r="O14" s="13"/>
      <c r="P14" s="13"/>
      <c r="Q14" s="13"/>
      <c r="R14" s="13"/>
      <c r="S14" s="13"/>
      <c r="T14" s="13"/>
      <c r="U14" s="13"/>
      <c r="V14" s="13"/>
      <c r="W14" s="13"/>
      <c r="X14" s="13"/>
      <c r="Y14" s="13"/>
      <c r="Z14" s="13"/>
      <c r="AA14" s="13"/>
    </row>
    <row r="15" spans="1:27" ht="18.5" x14ac:dyDescent="0.35">
      <c r="A15" s="245"/>
      <c r="B15" s="75" t="s">
        <v>1437</v>
      </c>
      <c r="C15" s="76" t="s">
        <v>648</v>
      </c>
      <c r="D15" s="74"/>
      <c r="E15" s="80" t="str">
        <f>IF(D15&lt;&gt; "", INDEX(MAIN!$B$5:$I$255,MATCH(D15,MAIN!$B$5:$B$255,0),8), " ")</f>
        <v xml:space="preserve"> </v>
      </c>
      <c r="F15" s="81" t="str">
        <f>IF(D15&lt;&gt; "", IF( INDEX(MAIN!$B$5:$AD$255,MATCH(D15,MAIN!$B$5:$B$255,0),28) &lt;&gt; 0,  INDEX(MAIN!$B$5:$AD$255,MATCH(D15,MAIN!$B$5:$B$255,0),28), INDEX(MAIN!$B$5:$AD$255,MATCH(D15,MAIN!$B$5:$B$255,0),29)), " ")</f>
        <v xml:space="preserve"> </v>
      </c>
      <c r="G15" s="82"/>
      <c r="H15" s="74"/>
      <c r="I15" s="80" t="str">
        <f>IF(H15&lt;&gt; "", INDEX(MAIN!$B$5:$G$255,MATCH(H15,MAIN!$B$5:$B$255,0),6), " ")</f>
        <v xml:space="preserve"> </v>
      </c>
      <c r="J15" s="81" t="str">
        <f>IF(H15&lt;&gt; "", IF( INDEX(MAIN!$B$5:$AD$255,MATCH(H15,MAIN!$B$5:$B$255,0),28) &lt;&gt; 0,  INDEX(MAIN!$B$5:$AD$255,MATCH(H15,MAIN!$B$5:$B$255,0),28), INDEX(MAIN!$B$5:$AD$255,MATCH(H15,MAIN!$B$5:$B$255,0),29)), " ")</f>
        <v xml:space="preserve"> </v>
      </c>
      <c r="K15" s="74"/>
      <c r="L15" s="126"/>
      <c r="M15" s="13"/>
      <c r="N15" s="13"/>
      <c r="O15" s="13"/>
      <c r="P15" s="13"/>
      <c r="Q15" s="13"/>
      <c r="R15" s="13"/>
      <c r="S15" s="13"/>
      <c r="T15" s="13"/>
      <c r="U15" s="13"/>
      <c r="V15" s="13"/>
      <c r="W15" s="13"/>
      <c r="X15" s="13"/>
      <c r="Y15" s="13"/>
      <c r="Z15" s="13"/>
      <c r="AA15" s="13"/>
    </row>
  </sheetData>
  <sheetProtection selectLockedCells="1"/>
  <mergeCells count="5">
    <mergeCell ref="A13:A15"/>
    <mergeCell ref="A3:AA3"/>
    <mergeCell ref="A4:A8"/>
    <mergeCell ref="A9:AA9"/>
    <mergeCell ref="A10:A12"/>
  </mergeCells>
  <dataValidations count="5">
    <dataValidation type="list" allowBlank="1" showInputMessage="1" showErrorMessage="1" sqref="G4:G8 K4:K8 G10:G15" xr:uid="{26A461ED-0981-49EF-A2D1-E87E53657723}">
      <formula1>"Match, Fair Match, Fuzzy, Needs Adaptation"</formula1>
    </dataValidation>
    <dataValidation type="list" allowBlank="1" showInputMessage="1" showErrorMessage="1" sqref="D4 H4:H8 H10:H15" xr:uid="{4DD111E4-BAA1-4838-B738-32EDD90C76F7}">
      <formula1>Name_Title</formula1>
    </dataValidation>
    <dataValidation type="list" allowBlank="1" showInputMessage="1" sqref="M4:M8 M10:M15" xr:uid="{6CA07BF7-67D4-442F-A745-E67472CDA851}">
      <formula1>$AD$9:$AD$10</formula1>
    </dataValidation>
    <dataValidation type="list" allowBlank="1" showInputMessage="1" showErrorMessage="1" sqref="N4:P8 V4:Z8 N10:P15 V10:Z15" xr:uid="{89CFAB3A-F93A-4DFF-8512-7DECFEDA3FE4}">
      <formula1>$AD$9:$AD$10</formula1>
    </dataValidation>
    <dataValidation type="list" allowBlank="1" showInputMessage="1" sqref="T4:T8 T10:T15 L4:L8 L10:L15 Q4:Q8 Q10:Q15" xr:uid="{3DCD2C2B-62E8-492C-90D1-ED361EC4690E}">
      <formula1>#REF!</formula1>
    </dataValidation>
  </dataValidations>
  <pageMargins left="0.7" right="0.7" top="0.75" bottom="0.75" header="0.3" footer="0.3"/>
  <pageSetup paperSize="9" orientation="portrait" horizontalDpi="0"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r:uid="{437B478E-3D69-41D0-81D9-85D8CAD5088E}">
          <x14:formula1>
            <xm:f>MAIN!$B$5:$B$255</xm:f>
          </x14:formula1>
          <xm:sqref>D5:D8 D10:D15</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9E6EC-11B0-4A3B-85B0-647CBFEDABA3}">
  <dimension ref="A1:O54"/>
  <sheetViews>
    <sheetView topLeftCell="C1" workbookViewId="0">
      <selection activeCell="I4" sqref="I4"/>
    </sheetView>
  </sheetViews>
  <sheetFormatPr defaultColWidth="21.81640625" defaultRowHeight="14.5" x14ac:dyDescent="0.35"/>
  <cols>
    <col min="1" max="1" width="29.81640625" style="34" customWidth="1"/>
    <col min="2" max="2" width="96" style="34" customWidth="1"/>
    <col min="3" max="5" width="21.81640625" style="34"/>
    <col min="6" max="6" width="48.54296875" style="34" customWidth="1"/>
    <col min="7" max="8" width="21.81640625" style="33"/>
    <col min="9" max="9" width="31.54296875" style="34" bestFit="1" customWidth="1"/>
    <col min="10" max="10" width="21.81640625" style="34"/>
    <col min="11" max="11" width="125.54296875" style="34" customWidth="1"/>
    <col min="12" max="12" width="21.81640625" style="34"/>
    <col min="13" max="13" width="20.81640625" style="34" bestFit="1" customWidth="1"/>
    <col min="14" max="16384" width="21.81640625" style="34"/>
  </cols>
  <sheetData>
    <row r="1" spans="1:15" s="31" customFormat="1" ht="18.5" x14ac:dyDescent="0.35">
      <c r="B1" s="31" t="s">
        <v>808</v>
      </c>
      <c r="E1" s="31" t="s">
        <v>708</v>
      </c>
      <c r="G1" s="32"/>
      <c r="H1" s="32"/>
      <c r="I1" s="31" t="s">
        <v>1492</v>
      </c>
      <c r="M1" s="31" t="s">
        <v>806</v>
      </c>
    </row>
    <row r="2" spans="1:15" s="31" customFormat="1" ht="18.5" x14ac:dyDescent="0.35">
      <c r="A2" s="31" t="s">
        <v>810</v>
      </c>
      <c r="B2" s="31" t="s">
        <v>811</v>
      </c>
      <c r="C2" s="31" t="s">
        <v>812</v>
      </c>
      <c r="E2" s="31" t="s">
        <v>810</v>
      </c>
      <c r="F2" s="31" t="s">
        <v>811</v>
      </c>
      <c r="G2" s="31" t="s">
        <v>812</v>
      </c>
      <c r="H2" s="32"/>
      <c r="I2" s="31" t="s">
        <v>810</v>
      </c>
      <c r="J2" s="31" t="s">
        <v>811</v>
      </c>
      <c r="K2" s="31" t="s">
        <v>812</v>
      </c>
      <c r="M2" s="31" t="s">
        <v>810</v>
      </c>
      <c r="N2" s="31" t="s">
        <v>811</v>
      </c>
      <c r="O2" s="31" t="s">
        <v>812</v>
      </c>
    </row>
    <row r="3" spans="1:15" ht="21.5" thickBot="1" x14ac:dyDescent="0.4">
      <c r="A3" s="39" t="s">
        <v>152</v>
      </c>
      <c r="B3" s="104"/>
      <c r="C3" s="30" t="s">
        <v>709</v>
      </c>
      <c r="D3" s="99"/>
      <c r="E3" s="48" t="s">
        <v>262</v>
      </c>
      <c r="F3" s="98"/>
      <c r="G3" s="38" t="s">
        <v>760</v>
      </c>
      <c r="I3" s="46" t="s">
        <v>324</v>
      </c>
      <c r="J3" s="65"/>
      <c r="K3" s="30" t="s">
        <v>791</v>
      </c>
      <c r="M3" s="36" t="s">
        <v>801</v>
      </c>
      <c r="N3" s="100"/>
    </row>
    <row r="4" spans="1:15" ht="84.5" thickBot="1" x14ac:dyDescent="0.4">
      <c r="A4" s="40" t="s">
        <v>154</v>
      </c>
      <c r="B4" s="104"/>
      <c r="C4" s="30" t="s">
        <v>710</v>
      </c>
      <c r="D4" s="99"/>
      <c r="E4" s="39" t="s">
        <v>809</v>
      </c>
      <c r="F4" s="98"/>
      <c r="G4" s="38" t="s">
        <v>761</v>
      </c>
      <c r="I4" s="47" t="s">
        <v>309</v>
      </c>
      <c r="J4" s="65"/>
      <c r="K4" s="30" t="s">
        <v>792</v>
      </c>
      <c r="M4" s="36" t="s">
        <v>804</v>
      </c>
      <c r="N4" s="100"/>
    </row>
    <row r="5" spans="1:15" ht="21.5" thickBot="1" x14ac:dyDescent="0.4">
      <c r="A5" s="39" t="s">
        <v>156</v>
      </c>
      <c r="B5" s="104"/>
      <c r="C5" s="30" t="s">
        <v>711</v>
      </c>
      <c r="D5" s="99"/>
      <c r="E5" s="39" t="s">
        <v>263</v>
      </c>
      <c r="F5" s="101"/>
      <c r="G5" s="38" t="s">
        <v>762</v>
      </c>
      <c r="I5" s="28" t="s">
        <v>325</v>
      </c>
      <c r="J5" s="65"/>
      <c r="K5" s="30" t="s">
        <v>793</v>
      </c>
      <c r="M5" s="36" t="s">
        <v>803</v>
      </c>
      <c r="N5" s="100"/>
    </row>
    <row r="6" spans="1:15" ht="32" thickBot="1" x14ac:dyDescent="0.4">
      <c r="A6" s="40" t="s">
        <v>147</v>
      </c>
      <c r="B6" s="104"/>
      <c r="C6" s="30" t="s">
        <v>712</v>
      </c>
      <c r="D6" s="99"/>
      <c r="E6" s="44" t="s">
        <v>264</v>
      </c>
      <c r="F6" s="101"/>
      <c r="G6" s="38" t="s">
        <v>763</v>
      </c>
      <c r="I6" s="27" t="s">
        <v>326</v>
      </c>
      <c r="J6" s="65"/>
      <c r="K6" s="30" t="s">
        <v>794</v>
      </c>
      <c r="M6" s="36" t="s">
        <v>805</v>
      </c>
      <c r="N6" s="102"/>
    </row>
    <row r="7" spans="1:15" ht="36.5" thickBot="1" x14ac:dyDescent="0.4">
      <c r="A7" s="40" t="s">
        <v>160</v>
      </c>
      <c r="B7" s="104"/>
      <c r="C7" s="30" t="s">
        <v>713</v>
      </c>
      <c r="D7" s="99"/>
      <c r="E7" s="40" t="s">
        <v>267</v>
      </c>
      <c r="F7" s="98"/>
      <c r="G7" s="38" t="s">
        <v>764</v>
      </c>
      <c r="I7" s="27" t="s">
        <v>327</v>
      </c>
      <c r="J7" s="65"/>
      <c r="K7" s="30" t="s">
        <v>795</v>
      </c>
      <c r="M7" s="37" t="s">
        <v>802</v>
      </c>
      <c r="N7" s="103"/>
    </row>
    <row r="8" spans="1:15" ht="24.5" thickBot="1" x14ac:dyDescent="0.4">
      <c r="A8" s="39" t="s">
        <v>163</v>
      </c>
      <c r="B8" s="105"/>
      <c r="C8" s="30" t="s">
        <v>714</v>
      </c>
      <c r="D8" s="99"/>
      <c r="E8" s="40" t="s">
        <v>269</v>
      </c>
      <c r="F8" s="98"/>
      <c r="G8" s="38" t="s">
        <v>765</v>
      </c>
      <c r="I8" s="27" t="s">
        <v>328</v>
      </c>
      <c r="J8" s="65"/>
      <c r="K8" s="30" t="s">
        <v>796</v>
      </c>
      <c r="M8" s="54" t="s">
        <v>817</v>
      </c>
      <c r="N8" s="103"/>
    </row>
    <row r="9" spans="1:15" ht="36.5" thickBot="1" x14ac:dyDescent="0.4">
      <c r="A9" s="40" t="s">
        <v>165</v>
      </c>
      <c r="B9" s="104"/>
      <c r="C9" s="30" t="s">
        <v>715</v>
      </c>
      <c r="D9" s="99"/>
      <c r="E9" s="40" t="s">
        <v>271</v>
      </c>
      <c r="F9" s="98"/>
      <c r="G9" s="38" t="s">
        <v>766</v>
      </c>
      <c r="I9" s="27" t="s">
        <v>329</v>
      </c>
      <c r="J9" s="65"/>
      <c r="K9" s="30" t="s">
        <v>797</v>
      </c>
    </row>
    <row r="10" spans="1:15" ht="24.5" thickBot="1" x14ac:dyDescent="0.4">
      <c r="A10" s="39" t="s">
        <v>167</v>
      </c>
      <c r="B10" s="104"/>
      <c r="C10" s="30" t="s">
        <v>716</v>
      </c>
      <c r="D10" s="99"/>
      <c r="E10" s="40" t="s">
        <v>273</v>
      </c>
      <c r="F10" s="98"/>
      <c r="G10" s="38" t="s">
        <v>767</v>
      </c>
      <c r="I10" s="27" t="s">
        <v>330</v>
      </c>
      <c r="J10" s="65"/>
      <c r="K10" s="30" t="s">
        <v>798</v>
      </c>
    </row>
    <row r="11" spans="1:15" ht="36.5" thickBot="1" x14ac:dyDescent="0.4">
      <c r="A11" s="39" t="s">
        <v>169</v>
      </c>
      <c r="B11" s="104"/>
      <c r="C11" s="30" t="s">
        <v>717</v>
      </c>
      <c r="D11" s="99"/>
      <c r="E11" s="40" t="s">
        <v>275</v>
      </c>
      <c r="F11" s="98"/>
      <c r="G11" s="38" t="s">
        <v>768</v>
      </c>
      <c r="I11" s="27" t="s">
        <v>331</v>
      </c>
      <c r="J11" s="65"/>
      <c r="K11" s="30" t="s">
        <v>799</v>
      </c>
    </row>
    <row r="12" spans="1:15" ht="24.5" thickBot="1" x14ac:dyDescent="0.4">
      <c r="A12" s="39" t="s">
        <v>171</v>
      </c>
      <c r="B12" s="104"/>
      <c r="C12" s="30" t="s">
        <v>718</v>
      </c>
      <c r="D12" s="99"/>
      <c r="E12" s="49" t="s">
        <v>278</v>
      </c>
      <c r="F12" s="101"/>
      <c r="G12" s="38" t="s">
        <v>769</v>
      </c>
      <c r="I12" s="28" t="s">
        <v>315</v>
      </c>
      <c r="J12" s="65"/>
      <c r="K12" s="30" t="s">
        <v>787</v>
      </c>
    </row>
    <row r="13" spans="1:15" ht="36.5" thickBot="1" x14ac:dyDescent="0.4">
      <c r="A13" s="39" t="s">
        <v>173</v>
      </c>
      <c r="B13" s="104"/>
      <c r="C13" s="30" t="s">
        <v>719</v>
      </c>
      <c r="D13" s="99"/>
      <c r="E13" s="49" t="s">
        <v>279</v>
      </c>
      <c r="F13" s="98"/>
      <c r="G13" s="38" t="s">
        <v>770</v>
      </c>
      <c r="I13" s="28" t="s">
        <v>316</v>
      </c>
      <c r="J13" s="83"/>
      <c r="K13" s="30" t="s">
        <v>788</v>
      </c>
    </row>
    <row r="14" spans="1:15" ht="72.5" thickBot="1" x14ac:dyDescent="0.4">
      <c r="A14" s="39" t="s">
        <v>175</v>
      </c>
      <c r="B14" s="104"/>
      <c r="C14" s="30" t="s">
        <v>720</v>
      </c>
      <c r="D14" s="99"/>
      <c r="E14" s="49" t="s">
        <v>280</v>
      </c>
      <c r="F14" s="98"/>
      <c r="G14" s="38" t="s">
        <v>771</v>
      </c>
      <c r="I14" s="28" t="s">
        <v>317</v>
      </c>
      <c r="J14" s="83"/>
      <c r="K14" s="30" t="s">
        <v>789</v>
      </c>
    </row>
    <row r="15" spans="1:15" ht="24.5" thickBot="1" x14ac:dyDescent="0.4">
      <c r="A15" s="39" t="s">
        <v>178</v>
      </c>
      <c r="B15" s="104"/>
      <c r="C15" s="30" t="s">
        <v>721</v>
      </c>
      <c r="D15" s="99"/>
      <c r="E15" s="49" t="s">
        <v>282</v>
      </c>
      <c r="F15" s="98"/>
      <c r="G15" s="38" t="s">
        <v>772</v>
      </c>
      <c r="I15" s="29" t="s">
        <v>318</v>
      </c>
      <c r="J15" s="83"/>
      <c r="K15" s="30" t="s">
        <v>790</v>
      </c>
    </row>
    <row r="16" spans="1:15" ht="24.5" thickBot="1" x14ac:dyDescent="0.4">
      <c r="A16" s="39" t="s">
        <v>180</v>
      </c>
      <c r="B16" s="106"/>
      <c r="C16" s="30" t="s">
        <v>722</v>
      </c>
      <c r="D16" s="99"/>
      <c r="E16" s="49" t="s">
        <v>285</v>
      </c>
      <c r="F16" s="98"/>
      <c r="G16" s="38" t="s">
        <v>773</v>
      </c>
    </row>
    <row r="17" spans="1:7" ht="24.5" thickBot="1" x14ac:dyDescent="0.4">
      <c r="A17" s="39" t="s">
        <v>182</v>
      </c>
      <c r="B17" s="106"/>
      <c r="C17" s="30" t="s">
        <v>723</v>
      </c>
      <c r="D17" s="99"/>
      <c r="E17" s="49" t="s">
        <v>286</v>
      </c>
      <c r="F17" s="98"/>
      <c r="G17" s="38" t="s">
        <v>774</v>
      </c>
    </row>
    <row r="18" spans="1:7" ht="24.5" thickBot="1" x14ac:dyDescent="0.4">
      <c r="A18" s="39" t="s">
        <v>184</v>
      </c>
      <c r="B18" s="106"/>
      <c r="C18" s="30" t="s">
        <v>724</v>
      </c>
      <c r="D18" s="99"/>
      <c r="E18" s="49" t="s">
        <v>287</v>
      </c>
      <c r="F18" s="98"/>
      <c r="G18" s="38" t="s">
        <v>775</v>
      </c>
    </row>
    <row r="19" spans="1:7" ht="24.5" thickBot="1" x14ac:dyDescent="0.4">
      <c r="A19" s="41" t="s">
        <v>186</v>
      </c>
      <c r="B19" s="106"/>
      <c r="C19" s="30" t="s">
        <v>725</v>
      </c>
      <c r="D19" s="99"/>
      <c r="E19" s="49" t="s">
        <v>288</v>
      </c>
      <c r="F19" s="98"/>
      <c r="G19" s="38" t="s">
        <v>776</v>
      </c>
    </row>
    <row r="20" spans="1:7" ht="24.5" thickBot="1" x14ac:dyDescent="0.4">
      <c r="A20" s="41" t="s">
        <v>188</v>
      </c>
      <c r="B20" s="106"/>
      <c r="C20" s="30" t="s">
        <v>726</v>
      </c>
      <c r="D20" s="99"/>
      <c r="E20" s="49" t="s">
        <v>289</v>
      </c>
      <c r="F20" s="98"/>
      <c r="G20" s="38" t="s">
        <v>777</v>
      </c>
    </row>
    <row r="21" spans="1:7" ht="24.5" thickBot="1" x14ac:dyDescent="0.4">
      <c r="A21" s="42" t="s">
        <v>190</v>
      </c>
      <c r="B21" s="106"/>
      <c r="C21" s="30" t="s">
        <v>727</v>
      </c>
      <c r="D21" s="99"/>
      <c r="E21" s="49" t="s">
        <v>291</v>
      </c>
      <c r="F21" s="98"/>
      <c r="G21" s="38" t="s">
        <v>778</v>
      </c>
    </row>
    <row r="22" spans="1:7" ht="21.5" thickBot="1" x14ac:dyDescent="0.4">
      <c r="A22" s="41" t="s">
        <v>192</v>
      </c>
      <c r="B22" s="104" t="s">
        <v>807</v>
      </c>
      <c r="C22" s="30" t="s">
        <v>728</v>
      </c>
      <c r="D22" s="99"/>
      <c r="E22" s="49" t="s">
        <v>293</v>
      </c>
      <c r="F22" s="98"/>
      <c r="G22" s="38" t="s">
        <v>779</v>
      </c>
    </row>
    <row r="23" spans="1:7" ht="21.5" thickBot="1" x14ac:dyDescent="0.4">
      <c r="A23" s="41" t="s">
        <v>194</v>
      </c>
      <c r="B23" s="104"/>
      <c r="C23" s="30" t="s">
        <v>729</v>
      </c>
      <c r="D23" s="99"/>
      <c r="E23" s="49" t="s">
        <v>296</v>
      </c>
      <c r="F23" s="98"/>
      <c r="G23" s="38" t="s">
        <v>780</v>
      </c>
    </row>
    <row r="24" spans="1:7" ht="24.5" thickBot="1" x14ac:dyDescent="0.4">
      <c r="A24" s="41" t="s">
        <v>196</v>
      </c>
      <c r="B24" s="104"/>
      <c r="C24" s="30" t="s">
        <v>730</v>
      </c>
      <c r="D24" s="99"/>
      <c r="E24" s="49" t="s">
        <v>297</v>
      </c>
      <c r="F24" s="98"/>
      <c r="G24" s="38" t="s">
        <v>781</v>
      </c>
    </row>
    <row r="25" spans="1:7" ht="24.5" thickBot="1" x14ac:dyDescent="0.4">
      <c r="A25" s="41" t="s">
        <v>198</v>
      </c>
      <c r="B25" s="104"/>
      <c r="C25" s="30" t="s">
        <v>731</v>
      </c>
      <c r="D25" s="99"/>
      <c r="E25" s="49" t="s">
        <v>298</v>
      </c>
      <c r="F25" s="98"/>
      <c r="G25" s="38" t="s">
        <v>782</v>
      </c>
    </row>
    <row r="26" spans="1:7" ht="36.5" thickBot="1" x14ac:dyDescent="0.4">
      <c r="A26" s="42" t="s">
        <v>200</v>
      </c>
      <c r="B26" s="104"/>
      <c r="C26" s="30" t="s">
        <v>732</v>
      </c>
      <c r="D26" s="99"/>
      <c r="E26" s="49" t="s">
        <v>299</v>
      </c>
      <c r="F26" s="98"/>
      <c r="G26" s="38" t="s">
        <v>783</v>
      </c>
    </row>
    <row r="27" spans="1:7" ht="36.5" thickBot="1" x14ac:dyDescent="0.4">
      <c r="A27" s="42" t="s">
        <v>202</v>
      </c>
      <c r="B27" s="104"/>
      <c r="C27" s="30" t="s">
        <v>733</v>
      </c>
      <c r="D27" s="99"/>
      <c r="E27" s="49" t="s">
        <v>300</v>
      </c>
      <c r="F27" s="98"/>
      <c r="G27" s="38" t="s">
        <v>784</v>
      </c>
    </row>
    <row r="28" spans="1:7" ht="36.5" thickBot="1" x14ac:dyDescent="0.4">
      <c r="A28" s="41" t="s">
        <v>206</v>
      </c>
      <c r="B28" s="104"/>
      <c r="C28" s="30" t="s">
        <v>734</v>
      </c>
      <c r="D28" s="99"/>
      <c r="E28" s="49" t="s">
        <v>303</v>
      </c>
      <c r="F28" s="98"/>
      <c r="G28" s="38" t="s">
        <v>785</v>
      </c>
    </row>
    <row r="29" spans="1:7" ht="24.5" thickBot="1" x14ac:dyDescent="0.4">
      <c r="A29" s="42" t="s">
        <v>208</v>
      </c>
      <c r="B29" s="104"/>
      <c r="C29" s="30" t="s">
        <v>735</v>
      </c>
      <c r="D29" s="99"/>
      <c r="E29" s="50" t="s">
        <v>304</v>
      </c>
      <c r="F29" s="98"/>
      <c r="G29" s="38" t="s">
        <v>786</v>
      </c>
    </row>
    <row r="30" spans="1:7" ht="36.5" thickBot="1" x14ac:dyDescent="0.4">
      <c r="A30" s="42" t="s">
        <v>210</v>
      </c>
      <c r="B30" s="104"/>
      <c r="C30" s="30" t="s">
        <v>736</v>
      </c>
      <c r="D30" s="99"/>
    </row>
    <row r="31" spans="1:7" ht="36.5" thickBot="1" x14ac:dyDescent="0.4">
      <c r="A31" s="42" t="s">
        <v>212</v>
      </c>
      <c r="B31" s="104"/>
      <c r="C31" s="30" t="s">
        <v>737</v>
      </c>
      <c r="D31" s="99"/>
    </row>
    <row r="32" spans="1:7" ht="24.5" thickBot="1" x14ac:dyDescent="0.4">
      <c r="A32" s="26" t="s">
        <v>214</v>
      </c>
      <c r="B32" s="106"/>
      <c r="C32" s="30" t="s">
        <v>738</v>
      </c>
      <c r="D32" s="99"/>
    </row>
    <row r="33" spans="1:4" ht="24.5" thickBot="1" x14ac:dyDescent="0.4">
      <c r="A33" s="41" t="s">
        <v>216</v>
      </c>
      <c r="B33" s="107"/>
      <c r="C33" s="30" t="s">
        <v>739</v>
      </c>
      <c r="D33" s="99"/>
    </row>
    <row r="34" spans="1:4" ht="36.5" thickBot="1" x14ac:dyDescent="0.4">
      <c r="A34" s="43" t="s">
        <v>219</v>
      </c>
      <c r="B34" s="104"/>
      <c r="C34" s="30" t="s">
        <v>740</v>
      </c>
      <c r="D34" s="99"/>
    </row>
    <row r="35" spans="1:4" ht="24.5" thickBot="1" x14ac:dyDescent="0.4">
      <c r="A35" s="41" t="s">
        <v>221</v>
      </c>
      <c r="B35" s="104"/>
      <c r="C35" s="30" t="s">
        <v>741</v>
      </c>
      <c r="D35" s="99"/>
    </row>
    <row r="36" spans="1:4" ht="36.5" thickBot="1" x14ac:dyDescent="0.4">
      <c r="A36" s="41" t="s">
        <v>223</v>
      </c>
      <c r="B36" s="104"/>
      <c r="C36" s="30" t="s">
        <v>742</v>
      </c>
      <c r="D36" s="99"/>
    </row>
    <row r="37" spans="1:4" ht="36.5" thickBot="1" x14ac:dyDescent="0.4">
      <c r="A37" s="41" t="s">
        <v>226</v>
      </c>
      <c r="B37" s="104"/>
      <c r="C37" s="30" t="s">
        <v>743</v>
      </c>
      <c r="D37" s="99"/>
    </row>
    <row r="38" spans="1:4" ht="36.5" thickBot="1" x14ac:dyDescent="0.4">
      <c r="A38" s="25" t="s">
        <v>228</v>
      </c>
      <c r="B38" s="104"/>
      <c r="C38" s="30" t="s">
        <v>744</v>
      </c>
      <c r="D38" s="99"/>
    </row>
    <row r="39" spans="1:4" ht="24.5" thickBot="1" x14ac:dyDescent="0.4">
      <c r="A39" s="25" t="s">
        <v>230</v>
      </c>
      <c r="B39" s="104"/>
      <c r="C39" s="30" t="s">
        <v>745</v>
      </c>
      <c r="D39" s="99"/>
    </row>
    <row r="40" spans="1:4" ht="24.5" thickBot="1" x14ac:dyDescent="0.4">
      <c r="A40" s="25" t="s">
        <v>232</v>
      </c>
      <c r="B40" s="104"/>
      <c r="C40" s="30" t="s">
        <v>746</v>
      </c>
      <c r="D40" s="99"/>
    </row>
    <row r="41" spans="1:4" ht="36.5" thickBot="1" x14ac:dyDescent="0.4">
      <c r="A41" s="25" t="s">
        <v>234</v>
      </c>
      <c r="B41" s="104"/>
      <c r="C41" s="30" t="s">
        <v>747</v>
      </c>
      <c r="D41" s="99"/>
    </row>
    <row r="42" spans="1:4" ht="72.5" thickBot="1" x14ac:dyDescent="0.4">
      <c r="A42" s="39" t="s">
        <v>236</v>
      </c>
      <c r="B42" s="104"/>
      <c r="C42" s="30" t="s">
        <v>748</v>
      </c>
      <c r="D42" s="99"/>
    </row>
    <row r="43" spans="1:4" ht="36.5" thickBot="1" x14ac:dyDescent="0.4">
      <c r="A43" s="25" t="s">
        <v>238</v>
      </c>
      <c r="B43" s="104"/>
      <c r="C43" s="30" t="s">
        <v>749</v>
      </c>
      <c r="D43" s="99"/>
    </row>
    <row r="44" spans="1:4" ht="24.5" thickBot="1" x14ac:dyDescent="0.4">
      <c r="A44" s="39" t="s">
        <v>240</v>
      </c>
      <c r="B44" s="104"/>
      <c r="C44" s="30" t="s">
        <v>750</v>
      </c>
      <c r="D44" s="99"/>
    </row>
    <row r="45" spans="1:4" ht="24.5" thickBot="1" x14ac:dyDescent="0.4">
      <c r="A45" s="39" t="s">
        <v>244</v>
      </c>
      <c r="B45" s="104"/>
      <c r="C45" s="30" t="s">
        <v>751</v>
      </c>
      <c r="D45" s="99"/>
    </row>
    <row r="46" spans="1:4" ht="36.5" thickBot="1" x14ac:dyDescent="0.4">
      <c r="A46" s="39" t="s">
        <v>246</v>
      </c>
      <c r="B46" s="104"/>
      <c r="C46" s="30" t="s">
        <v>752</v>
      </c>
      <c r="D46" s="99"/>
    </row>
    <row r="47" spans="1:4" ht="36.5" thickBot="1" x14ac:dyDescent="0.4">
      <c r="A47" s="39" t="s">
        <v>248</v>
      </c>
      <c r="B47" s="104"/>
      <c r="C47" s="30" t="s">
        <v>753</v>
      </c>
      <c r="D47" s="99"/>
    </row>
    <row r="48" spans="1:4" ht="60.5" thickBot="1" x14ac:dyDescent="0.4">
      <c r="A48" s="44" t="s">
        <v>249</v>
      </c>
      <c r="B48" s="104"/>
      <c r="C48" s="30" t="s">
        <v>754</v>
      </c>
      <c r="D48" s="99"/>
    </row>
    <row r="49" spans="1:4" ht="24.5" thickBot="1" x14ac:dyDescent="0.4">
      <c r="A49" s="44" t="s">
        <v>252</v>
      </c>
      <c r="B49" s="104"/>
      <c r="C49" s="30" t="s">
        <v>755</v>
      </c>
      <c r="D49" s="99"/>
    </row>
    <row r="50" spans="1:4" ht="24.5" thickBot="1" x14ac:dyDescent="0.4">
      <c r="A50" s="44" t="s">
        <v>254</v>
      </c>
      <c r="B50" s="104"/>
      <c r="C50" s="30" t="s">
        <v>756</v>
      </c>
      <c r="D50" s="99"/>
    </row>
    <row r="51" spans="1:4" ht="24.5" thickBot="1" x14ac:dyDescent="0.4">
      <c r="A51" s="39" t="s">
        <v>256</v>
      </c>
      <c r="B51" s="104"/>
      <c r="C51" s="30" t="s">
        <v>757</v>
      </c>
      <c r="D51" s="99"/>
    </row>
    <row r="52" spans="1:4" ht="36.5" thickBot="1" x14ac:dyDescent="0.4">
      <c r="A52" s="39" t="s">
        <v>258</v>
      </c>
      <c r="B52" s="104"/>
      <c r="C52" s="30" t="s">
        <v>758</v>
      </c>
      <c r="D52" s="99"/>
    </row>
    <row r="53" spans="1:4" ht="120" x14ac:dyDescent="0.35">
      <c r="A53" s="45" t="s">
        <v>259</v>
      </c>
      <c r="B53" s="108"/>
      <c r="C53" s="30" t="s">
        <v>759</v>
      </c>
      <c r="D53" s="99"/>
    </row>
    <row r="54" spans="1:4" x14ac:dyDescent="0.35">
      <c r="D54" s="99"/>
    </row>
  </sheetData>
  <sheetProtection selectLockedCells="1"/>
  <dataValidations count="21">
    <dataValidation type="list" allowBlank="1" showInputMessage="1" showErrorMessage="1" sqref="F16 F23:F24" xr:uid="{5AFA3712-E8A2-4C9F-BDF7-B16D217F5E53}">
      <formula1>"Yes,No"</formula1>
    </dataValidation>
    <dataValidation type="list" allowBlank="1" showInputMessage="1" showErrorMessage="1" sqref="F15" xr:uid="{75146F25-F5DE-44A5-B245-2D874E8BD7A7}">
      <formula1>"Yes, No"</formula1>
    </dataValidation>
    <dataValidation type="whole" allowBlank="1" showInputMessage="1" showErrorMessage="1" error="Must be between 0 and 4 dimensions. " sqref="F12" xr:uid="{5FF812E2-CF49-4F41-9CB9-0CA84F73DFEE}">
      <formula1>0</formula1>
      <formula2>4</formula2>
    </dataValidation>
    <dataValidation type="whole" allowBlank="1" showInputMessage="1" showErrorMessage="1" error="Has to be a % between 0 and 100" sqref="J5" xr:uid="{1B9D297E-A1A1-4ECE-AAB8-F6EC1F42FBF2}">
      <formula1>0</formula1>
      <formula2>100</formula2>
    </dataValidation>
    <dataValidation allowBlank="1" showInputMessage="1" showErrorMessage="1" promptTitle="CONDITION" prompt="If available on line (open or protected) " sqref="A30" xr:uid="{B84CCA2A-D312-43E5-AC89-8B26E7311848}"/>
    <dataValidation allowBlank="1" showInputMessage="1" showErrorMessage="1" promptTitle="CONDITION" prompt="If there is one specific format in which it is stored " sqref="A29" xr:uid="{1FB69ABF-D451-43C0-BD06-8994681F391F}"/>
    <dataValidation allowBlank="1" showInputMessage="1" showErrorMessage="1" promptTitle="CONDITION" prompt="If it conforms to a recognised  standard" sqref="A27" xr:uid="{34217AD9-28BE-4E0C-81CE-0E0A678FDD80}"/>
    <dataValidation allowBlank="1" showInputMessage="1" showErrorMessage="1" promptTitle="CONDITION" prompt="If existing" sqref="A26" xr:uid="{D0968818-9454-4F54-AC1F-806C5C638322}"/>
    <dataValidation allowBlank="1" showInputMessage="1" showErrorMessage="1" promptTitle="CONDITION" prompt="If there has been an update to the material.  If so this is MANDATORY" sqref="A21" xr:uid="{91CAC3B2-7752-4D86-9860-9416F59EDC2D}"/>
    <dataValidation allowBlank="1" showInputMessage="1" showErrorMessage="1" promptTitle="CONDITION" prompt="If different or additional to the creator" sqref="A9" xr:uid="{78616CBA-F201-40BE-A033-FC52AFBCE2FC}"/>
    <dataValidation allowBlank="1" showInputMessage="1" showErrorMessage="1" promptTitle="CONDITION" prompt="If dataset is part of a published work." sqref="A7" xr:uid="{FCCA89A6-3F45-448F-9B60-788343C506EC}"/>
    <dataValidation allowBlank="1" showInputMessage="1" showErrorMessage="1" promptTitle="CONDITION" prompt="If a more lengthy description exists" sqref="A6" xr:uid="{1FB6C786-2D8E-4B36-AB4F-C26505706098}"/>
    <dataValidation allowBlank="1" showInputMessage="1" showErrorMessage="1" promptTitle="CONDITION" prompt="If one exists" sqref="A4" xr:uid="{2C462CE9-4F05-465B-A572-DC8A34AE23A2}"/>
    <dataValidation allowBlank="1" showInputMessage="1" showErrorMessage="1" promptTitle="CONDITION" prompt="If Bounding coordinates are not available" sqref="E11" xr:uid="{0ED901E9-C027-4C81-A194-782D0FD1B5C0}"/>
    <dataValidation allowBlank="1" showInputMessage="1" showErrorMessage="1" promptTitle="CONDITION" prompt="If bounding polygon not available" sqref="E7:E10" xr:uid="{077171AA-E400-4601-A432-255CD0A95972}"/>
    <dataValidation allowBlank="1" showInputMessage="1" showErrorMessage="1" prompt="Separate keywords by commas" sqref="B24" xr:uid="{A7124810-992E-4903-B530-DD319B6A9669}"/>
    <dataValidation type="date" allowBlank="1" showInputMessage="1" showErrorMessage="1" errorTitle="DATE" error="Please enter valid date format dd/mm/yyyy" promptTitle="DATE" prompt="dd/mm/yyyy" sqref="B16:B21 B32" xr:uid="{7C2E776F-0A20-47AC-BA1D-3B684A5B5706}">
      <formula1>1</formula1>
      <formula2>73415</formula2>
    </dataValidation>
    <dataValidation allowBlank="1" showInputMessage="1" showErrorMessage="1" promptTitle="FORMAT" prompt="If possible use format:_x000a_www.website.com_x000a_or http://  etc." sqref="B30" xr:uid="{F6BD5F27-EE76-445E-BEF4-96B70D710CA3}"/>
    <dataValidation allowBlank="1" showInputMessage="1" showErrorMessage="1" promptTitle="NUMBER" prompt="Please enter a number followed by units e.g._x000a_16 Mb_x000a_4 Tb_x000a_300 Kb" sqref="A33" xr:uid="{AAEE2BE0-43A1-4E60-B478-AEEE836B0EDC}"/>
    <dataValidation type="whole" allowBlank="1" showInputMessage="1" showErrorMessage="1" errorTitle="NUMBER" error="Please only enter a whole number" sqref="F5" xr:uid="{568D621B-D6FC-465A-9622-3C1360A0BBBB}">
      <formula1>1</formula1>
      <formula2>1E+38</formula2>
    </dataValidation>
    <dataValidation allowBlank="1" showInputMessage="1" showErrorMessage="1" prompt="Please write in format x,y and separate each coordinate pair with a semi colon (;) . " sqref="F11" xr:uid="{2556CB2E-EB5D-4A45-AA87-9F186FC2534B}"/>
  </dataValidations>
  <pageMargins left="0.7" right="0.7" top="0.75" bottom="0.75" header="0.3" footer="0.3"/>
  <pageSetup paperSize="9" orientation="portrait" horizontalDpi="0" verticalDpi="0" r:id="rId1"/>
  <extLst>
    <ext xmlns:x14="http://schemas.microsoft.com/office/spreadsheetml/2009/9/main" uri="{CCE6A557-97BC-4b89-ADB6-D9C93CAAB3DF}">
      <x14:dataValidations xmlns:xm="http://schemas.microsoft.com/office/excel/2006/main" count="7">
        <x14:dataValidation type="list" allowBlank="1" showInputMessage="1" showErrorMessage="1" prompt="Choose from selected.  If policy not shown, add to list MD_AccrualPolicy in LOOK UP LISTS." xr:uid="{29786DAA-6039-4C50-BCF9-CEA1804358BC}">
          <x14:formula1>
            <xm:f>'LOOK UP LISTS'!$Z$20:$Z$23</xm:f>
          </x14:formula1>
          <xm:sqref>B47</xm:sqref>
        </x14:dataValidation>
        <x14:dataValidation type="list" allowBlank="1" showInputMessage="1" showErrorMessage="1" prompt="Choose from selection.  If not available add to list MD_AccrualMethod in Look Up Lists, then choose from pick list." xr:uid="{5F67B067-5B54-43F4-ACC1-C011D1D364BA}">
          <x14:formula1>
            <xm:f>'LOOK UP LISTS'!$W$20:$W$26</xm:f>
          </x14:formula1>
          <xm:sqref>B45</xm:sqref>
        </x14:dataValidation>
        <x14:dataValidation type="list" allowBlank="1" showInputMessage="1" showErrorMessage="1" prompt="Choose from selected.  If not available, go to MD_Medium in Look Up Lists, add value, close and reopen spreadsheet." xr:uid="{2E6ED502-017E-4171-BEE7-33241601BD75}">
          <x14:formula1>
            <xm:f>'LOOK UP LISTS'!$U$20:$U$25</xm:f>
          </x14:formula1>
          <xm:sqref>B29</xm:sqref>
        </x14:dataValidation>
        <x14:dataValidation type="list" allowBlank="1" showInputMessage="1" showErrorMessage="1" prompt="Choose from list.  If your format is not available add to FILEFORMAT table  in LOOK UP LIST, close spreadsheet and reopen." xr:uid="{C7577159-F903-45E3-BDFC-F919710397B7}">
          <x14:formula1>
            <xm:f>'LOOK UP LISTS'!$S$20:$S$41</xm:f>
          </x14:formula1>
          <xm:sqref>B28</xm:sqref>
        </x14:dataValidation>
        <x14:dataValidation type="list" allowBlank="1" showInputMessage="1" showErrorMessage="1" prompt="Choose from Selection" xr:uid="{C223D148-87D5-412B-A5B9-47D0C1021D43}">
          <x14:formula1>
            <xm:f>'LOOK UP LISTS'!$E$20:$E$40</xm:f>
          </x14:formula1>
          <xm:sqref>B23</xm:sqref>
        </x14:dataValidation>
        <x14:dataValidation type="list" allowBlank="1" showInputMessage="1" showErrorMessage="1" prompt="Choose from list, if not available, add all details to Contact List, close spreadsheet and reopen to refresh." xr:uid="{4B9E2305-9068-48AD-9026-AA972F9D05BE}">
          <x14:formula1>
            <xm:f>CONTACTS!$B$3:$B$34</xm:f>
          </x14:formula1>
          <xm:sqref>B44</xm:sqref>
        </x14:dataValidation>
        <x14:dataValidation type="list" allowBlank="1" showInputMessage="1" showErrorMessage="1" promptTitle="Select Contact" prompt="Select organisation.  If organisation is not present, add value to Contact Tab with all details, close spreadsheet, reopen and select again from the list." xr:uid="{4DF3D69A-224C-4301-A2CA-D94218966E88}">
          <x14:formula1>
            <xm:f>CONTACTS!$B$3:$B$34</xm:f>
          </x14:formula1>
          <xm:sqref>B8:B10 B13</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F55AEE-7C9B-440D-A69F-954D9A8D7F28}">
  <dimension ref="A1:J85"/>
  <sheetViews>
    <sheetView workbookViewId="0"/>
  </sheetViews>
  <sheetFormatPr defaultColWidth="9.1796875" defaultRowHeight="15.5" x14ac:dyDescent="0.35"/>
  <cols>
    <col min="1" max="1" width="9.1796875" style="34"/>
    <col min="2" max="2" width="57.26953125" style="55" customWidth="1"/>
    <col min="3" max="3" width="27.81640625" style="224" bestFit="1" customWidth="1"/>
    <col min="4" max="4" width="27.81640625" style="34" customWidth="1"/>
    <col min="5" max="5" width="21.453125" style="223" bestFit="1" customWidth="1"/>
    <col min="6" max="6" width="6.54296875" style="34" bestFit="1" customWidth="1"/>
    <col min="7" max="7" width="12.453125" style="34" bestFit="1" customWidth="1"/>
    <col min="8" max="8" width="47.26953125" style="55" customWidth="1"/>
    <col min="9" max="9" width="43.453125" style="55" customWidth="1"/>
    <col min="10" max="10" width="21.54296875" style="34" customWidth="1"/>
    <col min="11" max="13" width="9.1796875" style="34"/>
    <col min="14" max="14" width="9.1796875" style="34" customWidth="1"/>
    <col min="15" max="16384" width="9.1796875" style="34"/>
  </cols>
  <sheetData>
    <row r="1" spans="1:10" ht="15" customHeight="1" x14ac:dyDescent="0.35">
      <c r="A1" s="237" t="s">
        <v>1757</v>
      </c>
      <c r="B1" s="237" t="s">
        <v>1756</v>
      </c>
      <c r="C1" s="239" t="s">
        <v>1755</v>
      </c>
      <c r="D1" s="238" t="s">
        <v>824</v>
      </c>
      <c r="E1" s="238" t="s">
        <v>1754</v>
      </c>
      <c r="F1" s="238" t="s">
        <v>1753</v>
      </c>
      <c r="G1" s="238" t="s">
        <v>1752</v>
      </c>
      <c r="H1" s="237" t="s">
        <v>1751</v>
      </c>
      <c r="I1" s="237" t="s">
        <v>1750</v>
      </c>
      <c r="J1" s="225"/>
    </row>
    <row r="2" spans="1:10" x14ac:dyDescent="0.35">
      <c r="A2" s="225" t="s">
        <v>1749</v>
      </c>
      <c r="B2" s="226" t="s">
        <v>1748</v>
      </c>
      <c r="C2" s="228" t="s">
        <v>1747</v>
      </c>
      <c r="D2" s="225" t="s">
        <v>1586</v>
      </c>
      <c r="E2" s="227" t="s">
        <v>1586</v>
      </c>
      <c r="F2" s="225"/>
      <c r="G2" s="225"/>
      <c r="H2" s="226" t="s">
        <v>1586</v>
      </c>
      <c r="I2" s="226"/>
      <c r="J2" s="225"/>
    </row>
    <row r="3" spans="1:10" x14ac:dyDescent="0.35">
      <c r="A3" s="225" t="s">
        <v>1598</v>
      </c>
      <c r="B3" s="226" t="s">
        <v>1746</v>
      </c>
      <c r="C3" s="228" t="s">
        <v>1745</v>
      </c>
      <c r="D3" s="225" t="s">
        <v>1521</v>
      </c>
      <c r="E3" s="227" t="s">
        <v>1737</v>
      </c>
      <c r="F3" s="225"/>
      <c r="G3" s="225"/>
      <c r="H3" s="226" t="s">
        <v>1594</v>
      </c>
      <c r="I3" s="226"/>
      <c r="J3" s="225"/>
    </row>
    <row r="4" spans="1:10" ht="29" x14ac:dyDescent="0.35">
      <c r="A4" s="225" t="s">
        <v>1744</v>
      </c>
      <c r="B4" s="226" t="s">
        <v>1743</v>
      </c>
      <c r="C4" s="228" t="s">
        <v>1504</v>
      </c>
      <c r="D4" s="225" t="s">
        <v>1521</v>
      </c>
      <c r="E4" s="227" t="s">
        <v>1737</v>
      </c>
      <c r="F4" s="225"/>
      <c r="G4" s="225"/>
      <c r="H4" s="226" t="s">
        <v>1742</v>
      </c>
      <c r="I4" s="226"/>
      <c r="J4" s="225"/>
    </row>
    <row r="5" spans="1:10" ht="29" x14ac:dyDescent="0.35">
      <c r="A5" s="225" t="s">
        <v>1741</v>
      </c>
      <c r="B5" s="226" t="s">
        <v>1740</v>
      </c>
      <c r="C5" s="228" t="s">
        <v>1504</v>
      </c>
      <c r="D5" s="225" t="s">
        <v>1521</v>
      </c>
      <c r="E5" s="227" t="s">
        <v>1737</v>
      </c>
      <c r="F5" s="225"/>
      <c r="G5" s="225"/>
      <c r="H5" s="226" t="s">
        <v>1739</v>
      </c>
      <c r="I5" s="226"/>
      <c r="J5" s="225"/>
    </row>
    <row r="6" spans="1:10" x14ac:dyDescent="0.35">
      <c r="A6" s="225" t="s">
        <v>1523</v>
      </c>
      <c r="B6" s="226" t="s">
        <v>1738</v>
      </c>
      <c r="C6" s="228" t="s">
        <v>1504</v>
      </c>
      <c r="D6" s="225" t="s">
        <v>831</v>
      </c>
      <c r="E6" s="227" t="s">
        <v>1737</v>
      </c>
      <c r="F6" s="225"/>
      <c r="G6" s="225"/>
      <c r="H6" s="226" t="s">
        <v>1736</v>
      </c>
      <c r="I6" s="226"/>
      <c r="J6" s="225"/>
    </row>
    <row r="7" spans="1:10" x14ac:dyDescent="0.35">
      <c r="A7" s="225" t="s">
        <v>1533</v>
      </c>
      <c r="B7" s="226" t="s">
        <v>1735</v>
      </c>
      <c r="C7" s="228" t="s">
        <v>1504</v>
      </c>
      <c r="D7" s="225" t="s">
        <v>1521</v>
      </c>
      <c r="E7" s="227" t="s">
        <v>1596</v>
      </c>
      <c r="F7" s="225"/>
      <c r="G7" s="225"/>
      <c r="H7" s="226" t="s">
        <v>1734</v>
      </c>
      <c r="I7" s="226"/>
      <c r="J7" s="225"/>
    </row>
    <row r="8" spans="1:10" ht="29" x14ac:dyDescent="0.35">
      <c r="A8" s="225" t="s">
        <v>1591</v>
      </c>
      <c r="B8" s="226" t="s">
        <v>1733</v>
      </c>
      <c r="C8" s="228" t="s">
        <v>1504</v>
      </c>
      <c r="D8" s="225" t="s">
        <v>1521</v>
      </c>
      <c r="E8" s="227" t="s">
        <v>1596</v>
      </c>
      <c r="F8" s="225"/>
      <c r="G8" s="225"/>
      <c r="H8" s="226" t="s">
        <v>1732</v>
      </c>
      <c r="I8" s="226" t="s">
        <v>1731</v>
      </c>
      <c r="J8" s="225"/>
    </row>
    <row r="9" spans="1:10" ht="87" x14ac:dyDescent="0.35">
      <c r="A9" s="225" t="s">
        <v>1730</v>
      </c>
      <c r="B9" s="226" t="s">
        <v>1729</v>
      </c>
      <c r="C9" s="228" t="s">
        <v>1504</v>
      </c>
      <c r="D9" s="225" t="s">
        <v>1521</v>
      </c>
      <c r="E9" s="227" t="s">
        <v>836</v>
      </c>
      <c r="F9" s="225"/>
      <c r="G9" s="225"/>
      <c r="H9" s="226" t="s">
        <v>1725</v>
      </c>
      <c r="I9" s="236" t="s">
        <v>1728</v>
      </c>
      <c r="J9" s="226" t="s">
        <v>1558</v>
      </c>
    </row>
    <row r="10" spans="1:10" x14ac:dyDescent="0.35">
      <c r="A10" s="225" t="s">
        <v>1727</v>
      </c>
      <c r="B10" s="226" t="s">
        <v>1726</v>
      </c>
      <c r="C10" s="228" t="s">
        <v>1504</v>
      </c>
      <c r="D10" s="225" t="s">
        <v>1521</v>
      </c>
      <c r="E10" s="227" t="s">
        <v>836</v>
      </c>
      <c r="F10" s="225"/>
      <c r="G10" s="225"/>
      <c r="H10" s="226" t="s">
        <v>1725</v>
      </c>
      <c r="I10" s="226"/>
      <c r="J10" s="225"/>
    </row>
    <row r="11" spans="1:10" x14ac:dyDescent="0.35">
      <c r="A11" s="225" t="s">
        <v>1724</v>
      </c>
      <c r="B11" s="226" t="s">
        <v>1723</v>
      </c>
      <c r="C11" s="228" t="s">
        <v>1504</v>
      </c>
      <c r="D11" s="225" t="s">
        <v>1521</v>
      </c>
      <c r="E11" s="227" t="s">
        <v>836</v>
      </c>
      <c r="F11" s="225"/>
      <c r="G11" s="225"/>
      <c r="H11" s="226" t="s">
        <v>1722</v>
      </c>
      <c r="I11" s="226"/>
      <c r="J11" s="225"/>
    </row>
    <row r="12" spans="1:10" x14ac:dyDescent="0.35">
      <c r="A12" s="225" t="s">
        <v>1533</v>
      </c>
      <c r="B12" s="226" t="s">
        <v>1721</v>
      </c>
      <c r="C12" s="228" t="s">
        <v>832</v>
      </c>
      <c r="D12" s="225" t="s">
        <v>827</v>
      </c>
      <c r="E12" s="227" t="s">
        <v>833</v>
      </c>
      <c r="F12" s="225"/>
      <c r="G12" s="225"/>
      <c r="H12" s="226" t="s">
        <v>1720</v>
      </c>
      <c r="I12" s="226"/>
      <c r="J12" s="225"/>
    </row>
    <row r="13" spans="1:10" ht="43.5" x14ac:dyDescent="0.35">
      <c r="A13" s="225" t="s">
        <v>1523</v>
      </c>
      <c r="B13" s="226" t="s">
        <v>1719</v>
      </c>
      <c r="C13" s="228" t="s">
        <v>1718</v>
      </c>
      <c r="D13" s="225" t="s">
        <v>827</v>
      </c>
      <c r="E13" s="227" t="s">
        <v>1715</v>
      </c>
      <c r="F13" s="225"/>
      <c r="G13" s="225"/>
      <c r="H13" s="226" t="s">
        <v>1717</v>
      </c>
      <c r="I13" s="226"/>
      <c r="J13" s="225"/>
    </row>
    <row r="14" spans="1:10" ht="29" x14ac:dyDescent="0.35">
      <c r="A14" s="225" t="s">
        <v>1523</v>
      </c>
      <c r="B14" s="226" t="s">
        <v>1716</v>
      </c>
      <c r="C14" s="228" t="s">
        <v>1504</v>
      </c>
      <c r="D14" s="225" t="s">
        <v>1521</v>
      </c>
      <c r="E14" s="227" t="s">
        <v>1715</v>
      </c>
      <c r="F14" s="225"/>
      <c r="G14" s="225"/>
      <c r="H14" s="226" t="s">
        <v>1714</v>
      </c>
      <c r="I14" s="226"/>
      <c r="J14" s="225"/>
    </row>
    <row r="15" spans="1:10" x14ac:dyDescent="0.35">
      <c r="A15" s="225" t="s">
        <v>1533</v>
      </c>
      <c r="B15" s="226" t="s">
        <v>1713</v>
      </c>
      <c r="C15" s="228" t="s">
        <v>1712</v>
      </c>
      <c r="D15" s="225" t="s">
        <v>827</v>
      </c>
      <c r="E15" s="227" t="s">
        <v>1711</v>
      </c>
      <c r="F15" s="225"/>
      <c r="G15" s="225"/>
      <c r="H15" s="226"/>
      <c r="I15" s="226"/>
      <c r="J15" s="225"/>
    </row>
    <row r="16" spans="1:10" x14ac:dyDescent="0.35">
      <c r="A16" s="225" t="s">
        <v>1526</v>
      </c>
      <c r="B16" s="226" t="s">
        <v>1710</v>
      </c>
      <c r="C16" s="228" t="s">
        <v>828</v>
      </c>
      <c r="D16" s="225" t="s">
        <v>827</v>
      </c>
      <c r="E16" s="227" t="s">
        <v>37</v>
      </c>
      <c r="F16" s="225"/>
      <c r="G16" s="225"/>
      <c r="H16" s="226" t="s">
        <v>1709</v>
      </c>
      <c r="I16" s="226"/>
      <c r="J16" s="225"/>
    </row>
    <row r="17" spans="1:10" x14ac:dyDescent="0.35">
      <c r="A17" s="225" t="s">
        <v>1526</v>
      </c>
      <c r="B17" s="226" t="s">
        <v>1708</v>
      </c>
      <c r="C17" s="228" t="s">
        <v>1707</v>
      </c>
      <c r="D17" s="225" t="s">
        <v>827</v>
      </c>
      <c r="E17" s="227" t="s">
        <v>1706</v>
      </c>
      <c r="F17" s="225"/>
      <c r="G17" s="225"/>
      <c r="H17" s="226"/>
      <c r="I17" s="226"/>
      <c r="J17" s="225"/>
    </row>
    <row r="18" spans="1:10" ht="29" x14ac:dyDescent="0.35">
      <c r="A18" s="225" t="s">
        <v>1526</v>
      </c>
      <c r="B18" s="226" t="s">
        <v>1705</v>
      </c>
      <c r="C18" s="228" t="s">
        <v>1504</v>
      </c>
      <c r="D18" s="225" t="s">
        <v>827</v>
      </c>
      <c r="E18" s="227" t="s">
        <v>1704</v>
      </c>
      <c r="F18" s="225"/>
      <c r="G18" s="225"/>
      <c r="H18" s="226" t="s">
        <v>1703</v>
      </c>
      <c r="I18" s="226"/>
      <c r="J18" s="225"/>
    </row>
    <row r="19" spans="1:10" ht="43.5" x14ac:dyDescent="0.35">
      <c r="A19" s="225" t="s">
        <v>1665</v>
      </c>
      <c r="B19" s="226" t="s">
        <v>1702</v>
      </c>
      <c r="C19" s="228" t="s">
        <v>1701</v>
      </c>
      <c r="D19" s="225" t="s">
        <v>1604</v>
      </c>
      <c r="E19" s="227" t="s">
        <v>1658</v>
      </c>
      <c r="F19" s="225"/>
      <c r="G19" s="225"/>
      <c r="H19" s="226" t="s">
        <v>1666</v>
      </c>
      <c r="I19" s="226"/>
      <c r="J19" s="225"/>
    </row>
    <row r="20" spans="1:10" ht="29" x14ac:dyDescent="0.35">
      <c r="A20" s="225" t="s">
        <v>1580</v>
      </c>
      <c r="B20" s="226" t="s">
        <v>1700</v>
      </c>
      <c r="C20" s="228" t="s">
        <v>1699</v>
      </c>
      <c r="D20" s="225" t="s">
        <v>1521</v>
      </c>
      <c r="E20" s="227" t="s">
        <v>1658</v>
      </c>
      <c r="F20" s="225"/>
      <c r="G20" s="225"/>
      <c r="H20" s="226" t="s">
        <v>1698</v>
      </c>
      <c r="I20" s="226" t="s">
        <v>1697</v>
      </c>
      <c r="J20" s="225"/>
    </row>
    <row r="21" spans="1:10" x14ac:dyDescent="0.35">
      <c r="A21" s="225" t="s">
        <v>1553</v>
      </c>
      <c r="B21" s="226" t="s">
        <v>1696</v>
      </c>
      <c r="C21" s="228" t="s">
        <v>1695</v>
      </c>
      <c r="D21" s="225" t="s">
        <v>1519</v>
      </c>
      <c r="E21" s="227" t="s">
        <v>1658</v>
      </c>
      <c r="F21" s="225"/>
      <c r="G21" s="225"/>
      <c r="H21" s="226"/>
      <c r="I21" s="226" t="s">
        <v>1694</v>
      </c>
      <c r="J21" s="225"/>
    </row>
    <row r="22" spans="1:10" x14ac:dyDescent="0.35">
      <c r="A22" s="225" t="s">
        <v>1691</v>
      </c>
      <c r="B22" s="226" t="s">
        <v>1693</v>
      </c>
      <c r="C22" s="228" t="s">
        <v>1687</v>
      </c>
      <c r="D22" s="225" t="s">
        <v>1521</v>
      </c>
      <c r="E22" s="227" t="s">
        <v>1658</v>
      </c>
      <c r="F22" s="225"/>
      <c r="G22" s="225"/>
      <c r="H22" s="226" t="s">
        <v>1687</v>
      </c>
      <c r="I22" s="226" t="s">
        <v>1692</v>
      </c>
      <c r="J22" s="225"/>
    </row>
    <row r="23" spans="1:10" x14ac:dyDescent="0.35">
      <c r="A23" s="225" t="s">
        <v>1691</v>
      </c>
      <c r="B23" s="226" t="s">
        <v>1690</v>
      </c>
      <c r="C23" s="228" t="s">
        <v>1687</v>
      </c>
      <c r="D23" s="225" t="s">
        <v>1521</v>
      </c>
      <c r="E23" s="227" t="s">
        <v>1658</v>
      </c>
      <c r="F23" s="225"/>
      <c r="G23" s="225"/>
      <c r="H23" s="226" t="s">
        <v>1687</v>
      </c>
      <c r="I23" s="226"/>
      <c r="J23" s="225"/>
    </row>
    <row r="24" spans="1:10" x14ac:dyDescent="0.35">
      <c r="A24" s="225" t="s">
        <v>1689</v>
      </c>
      <c r="B24" s="226" t="s">
        <v>1688</v>
      </c>
      <c r="C24" s="228" t="s">
        <v>1687</v>
      </c>
      <c r="D24" s="225" t="s">
        <v>1521</v>
      </c>
      <c r="E24" s="227" t="s">
        <v>1658</v>
      </c>
      <c r="F24" s="225"/>
      <c r="G24" s="225"/>
      <c r="H24" s="226" t="s">
        <v>1686</v>
      </c>
      <c r="I24" s="226"/>
      <c r="J24" s="225"/>
    </row>
    <row r="25" spans="1:10" x14ac:dyDescent="0.35">
      <c r="A25" s="225" t="s">
        <v>1670</v>
      </c>
      <c r="B25" s="226" t="s">
        <v>1685</v>
      </c>
      <c r="C25" s="228" t="s">
        <v>1684</v>
      </c>
      <c r="D25" s="225" t="s">
        <v>827</v>
      </c>
      <c r="E25" s="227" t="s">
        <v>1658</v>
      </c>
      <c r="F25" s="225"/>
      <c r="G25" s="225"/>
      <c r="H25" s="226" t="s">
        <v>1683</v>
      </c>
      <c r="I25" s="226"/>
      <c r="J25" s="225"/>
    </row>
    <row r="26" spans="1:10" x14ac:dyDescent="0.35">
      <c r="A26" s="225" t="s">
        <v>1674</v>
      </c>
      <c r="B26" s="226" t="s">
        <v>1673</v>
      </c>
      <c r="C26" s="228" t="s">
        <v>1682</v>
      </c>
      <c r="D26" s="225" t="s">
        <v>1521</v>
      </c>
      <c r="E26" s="227" t="s">
        <v>1658</v>
      </c>
      <c r="F26" s="225"/>
      <c r="G26" s="225"/>
      <c r="H26" s="226" t="s">
        <v>1681</v>
      </c>
      <c r="I26" s="226"/>
      <c r="J26" s="225"/>
    </row>
    <row r="27" spans="1:10" x14ac:dyDescent="0.35">
      <c r="A27" s="225" t="s">
        <v>1674</v>
      </c>
      <c r="B27" s="226" t="s">
        <v>1673</v>
      </c>
      <c r="C27" s="228" t="s">
        <v>1680</v>
      </c>
      <c r="D27" s="225" t="s">
        <v>1521</v>
      </c>
      <c r="E27" s="227" t="s">
        <v>1658</v>
      </c>
      <c r="F27" s="225"/>
      <c r="G27" s="225"/>
      <c r="H27" s="226" t="s">
        <v>1679</v>
      </c>
      <c r="I27" s="226"/>
      <c r="J27" s="225"/>
    </row>
    <row r="28" spans="1:10" x14ac:dyDescent="0.35">
      <c r="A28" s="225" t="s">
        <v>1678</v>
      </c>
      <c r="B28" s="226" t="s">
        <v>1677</v>
      </c>
      <c r="C28" s="228" t="s">
        <v>1676</v>
      </c>
      <c r="D28" s="225" t="s">
        <v>825</v>
      </c>
      <c r="E28" s="227" t="s">
        <v>1658</v>
      </c>
      <c r="F28" s="225"/>
      <c r="G28" s="225"/>
      <c r="H28" s="226" t="s">
        <v>1675</v>
      </c>
      <c r="I28" s="226"/>
      <c r="J28" s="225"/>
    </row>
    <row r="29" spans="1:10" ht="29" x14ac:dyDescent="0.35">
      <c r="A29" s="225" t="s">
        <v>1674</v>
      </c>
      <c r="B29" s="226" t="s">
        <v>1673</v>
      </c>
      <c r="C29" s="228" t="s">
        <v>1531</v>
      </c>
      <c r="D29" s="225" t="s">
        <v>827</v>
      </c>
      <c r="E29" s="227" t="s">
        <v>1658</v>
      </c>
      <c r="F29" s="225"/>
      <c r="G29" s="225"/>
      <c r="H29" s="226" t="s">
        <v>1672</v>
      </c>
      <c r="I29" s="226" t="s">
        <v>1671</v>
      </c>
      <c r="J29" s="225"/>
    </row>
    <row r="30" spans="1:10" x14ac:dyDescent="0.35">
      <c r="A30" s="225" t="s">
        <v>1670</v>
      </c>
      <c r="B30" s="226" t="s">
        <v>1669</v>
      </c>
      <c r="C30" s="228" t="s">
        <v>1668</v>
      </c>
      <c r="D30" s="225" t="s">
        <v>1521</v>
      </c>
      <c r="E30" s="227" t="s">
        <v>1658</v>
      </c>
      <c r="F30" s="225"/>
      <c r="G30" s="225"/>
      <c r="H30" s="226"/>
      <c r="I30" s="226"/>
      <c r="J30" s="225"/>
    </row>
    <row r="31" spans="1:10" ht="43.5" x14ac:dyDescent="0.35">
      <c r="A31" s="225" t="s">
        <v>1665</v>
      </c>
      <c r="B31" s="226" t="s">
        <v>1667</v>
      </c>
      <c r="C31" s="228"/>
      <c r="D31" s="225" t="s">
        <v>1604</v>
      </c>
      <c r="E31" s="227" t="s">
        <v>1658</v>
      </c>
      <c r="F31" s="225"/>
      <c r="G31" s="225"/>
      <c r="H31" s="226" t="s">
        <v>1666</v>
      </c>
      <c r="I31" s="226"/>
      <c r="J31" s="225"/>
    </row>
    <row r="32" spans="1:10" x14ac:dyDescent="0.35">
      <c r="A32" s="225" t="s">
        <v>1665</v>
      </c>
      <c r="B32" s="226" t="s">
        <v>1664</v>
      </c>
      <c r="C32" s="228"/>
      <c r="D32" s="225" t="s">
        <v>1503</v>
      </c>
      <c r="E32" s="227" t="s">
        <v>1658</v>
      </c>
      <c r="F32" s="225"/>
      <c r="G32" s="225"/>
      <c r="H32" s="226" t="s">
        <v>1663</v>
      </c>
      <c r="I32" s="226"/>
      <c r="J32" s="225"/>
    </row>
    <row r="33" spans="1:10" x14ac:dyDescent="0.35">
      <c r="A33" s="225" t="s">
        <v>1660</v>
      </c>
      <c r="B33" s="226" t="s">
        <v>1662</v>
      </c>
      <c r="C33" s="228"/>
      <c r="D33" s="225" t="s">
        <v>1503</v>
      </c>
      <c r="E33" s="227" t="s">
        <v>1658</v>
      </c>
      <c r="F33" s="225"/>
      <c r="G33" s="225"/>
      <c r="H33" s="226" t="s">
        <v>1657</v>
      </c>
      <c r="I33" s="226" t="s">
        <v>1656</v>
      </c>
      <c r="J33" s="225"/>
    </row>
    <row r="34" spans="1:10" ht="29" x14ac:dyDescent="0.35">
      <c r="A34" s="225" t="s">
        <v>1660</v>
      </c>
      <c r="B34" s="226" t="s">
        <v>1661</v>
      </c>
      <c r="C34" s="228"/>
      <c r="D34" s="225" t="s">
        <v>1503</v>
      </c>
      <c r="E34" s="227" t="s">
        <v>1658</v>
      </c>
      <c r="F34" s="225"/>
      <c r="G34" s="225"/>
      <c r="H34" s="226" t="s">
        <v>1657</v>
      </c>
      <c r="I34" s="226" t="s">
        <v>1656</v>
      </c>
      <c r="J34" s="225"/>
    </row>
    <row r="35" spans="1:10" ht="29" x14ac:dyDescent="0.35">
      <c r="A35" s="225" t="s">
        <v>1660</v>
      </c>
      <c r="B35" s="226" t="s">
        <v>1659</v>
      </c>
      <c r="C35" s="228"/>
      <c r="D35" s="225" t="s">
        <v>1503</v>
      </c>
      <c r="E35" s="227" t="s">
        <v>1658</v>
      </c>
      <c r="F35" s="225"/>
      <c r="G35" s="225"/>
      <c r="H35" s="226" t="s">
        <v>1657</v>
      </c>
      <c r="I35" s="226" t="s">
        <v>1656</v>
      </c>
      <c r="J35" s="225"/>
    </row>
    <row r="36" spans="1:10" x14ac:dyDescent="0.35">
      <c r="A36" s="225" t="s">
        <v>1655</v>
      </c>
      <c r="B36" s="226" t="s">
        <v>1654</v>
      </c>
      <c r="C36" s="228" t="s">
        <v>1653</v>
      </c>
      <c r="D36" s="225"/>
      <c r="E36" s="227" t="s">
        <v>1648</v>
      </c>
      <c r="F36" s="225"/>
      <c r="G36" s="225"/>
      <c r="H36" s="226" t="s">
        <v>1647</v>
      </c>
      <c r="I36" s="226" t="s">
        <v>1652</v>
      </c>
      <c r="J36" s="225"/>
    </row>
    <row r="37" spans="1:10" ht="58" x14ac:dyDescent="0.35">
      <c r="A37" s="225" t="s">
        <v>1651</v>
      </c>
      <c r="B37" s="226" t="s">
        <v>1650</v>
      </c>
      <c r="C37" s="228" t="s">
        <v>1649</v>
      </c>
      <c r="D37" s="225"/>
      <c r="E37" s="227" t="s">
        <v>1648</v>
      </c>
      <c r="F37" s="225"/>
      <c r="G37" s="225"/>
      <c r="H37" s="226" t="s">
        <v>1647</v>
      </c>
      <c r="I37" s="226" t="s">
        <v>1646</v>
      </c>
      <c r="J37" s="225"/>
    </row>
    <row r="38" spans="1:10" ht="29" x14ac:dyDescent="0.35">
      <c r="A38" s="225" t="s">
        <v>1643</v>
      </c>
      <c r="B38" s="226" t="s">
        <v>1645</v>
      </c>
      <c r="C38" s="228" t="s">
        <v>1639</v>
      </c>
      <c r="D38" s="225" t="s">
        <v>1521</v>
      </c>
      <c r="E38" s="227" t="s">
        <v>1638</v>
      </c>
      <c r="F38" s="225"/>
      <c r="G38" s="225"/>
      <c r="H38" s="226"/>
      <c r="I38" s="226" t="s">
        <v>1644</v>
      </c>
      <c r="J38" s="225"/>
    </row>
    <row r="39" spans="1:10" x14ac:dyDescent="0.35">
      <c r="A39" s="225" t="s">
        <v>1643</v>
      </c>
      <c r="B39" s="226" t="s">
        <v>1642</v>
      </c>
      <c r="C39" s="228" t="s">
        <v>1639</v>
      </c>
      <c r="D39" s="225" t="s">
        <v>1521</v>
      </c>
      <c r="E39" s="227" t="s">
        <v>1638</v>
      </c>
      <c r="F39" s="225"/>
      <c r="G39" s="225"/>
      <c r="H39" s="226" t="s">
        <v>1641</v>
      </c>
      <c r="I39" s="226"/>
      <c r="J39" s="225"/>
    </row>
    <row r="40" spans="1:10" ht="29" x14ac:dyDescent="0.35">
      <c r="A40" s="225" t="s">
        <v>1533</v>
      </c>
      <c r="B40" s="226" t="s">
        <v>1640</v>
      </c>
      <c r="C40" s="228" t="s">
        <v>1639</v>
      </c>
      <c r="D40" s="225" t="s">
        <v>1521</v>
      </c>
      <c r="E40" s="227" t="s">
        <v>1638</v>
      </c>
      <c r="F40" s="225"/>
      <c r="G40" s="225"/>
      <c r="H40" s="226" t="s">
        <v>1637</v>
      </c>
      <c r="I40" s="226" t="s">
        <v>1636</v>
      </c>
      <c r="J40" s="225"/>
    </row>
    <row r="41" spans="1:10" x14ac:dyDescent="0.35">
      <c r="A41" s="225" t="s">
        <v>1632</v>
      </c>
      <c r="B41" s="226" t="s">
        <v>1635</v>
      </c>
      <c r="C41" s="228" t="s">
        <v>1634</v>
      </c>
      <c r="D41" s="225" t="s">
        <v>1633</v>
      </c>
      <c r="E41" s="227" t="s">
        <v>1629</v>
      </c>
      <c r="F41" s="225"/>
      <c r="G41" s="225"/>
      <c r="H41" s="226" t="s">
        <v>1628</v>
      </c>
      <c r="I41" s="226"/>
      <c r="J41" s="225"/>
    </row>
    <row r="42" spans="1:10" x14ac:dyDescent="0.35">
      <c r="A42" s="225" t="s">
        <v>1632</v>
      </c>
      <c r="B42" s="226" t="s">
        <v>1631</v>
      </c>
      <c r="C42" s="228" t="s">
        <v>1630</v>
      </c>
      <c r="D42" s="225" t="s">
        <v>1521</v>
      </c>
      <c r="E42" s="227" t="s">
        <v>1629</v>
      </c>
      <c r="F42" s="225"/>
      <c r="G42" s="225"/>
      <c r="H42" s="226" t="s">
        <v>1628</v>
      </c>
      <c r="I42" s="226"/>
      <c r="J42" s="225"/>
    </row>
    <row r="43" spans="1:10" x14ac:dyDescent="0.35">
      <c r="A43" s="225" t="s">
        <v>1526</v>
      </c>
      <c r="B43" s="226" t="s">
        <v>1627</v>
      </c>
      <c r="C43" s="228" t="s">
        <v>1504</v>
      </c>
      <c r="D43" s="225" t="s">
        <v>827</v>
      </c>
      <c r="E43" s="227" t="s">
        <v>1626</v>
      </c>
      <c r="F43" s="225"/>
      <c r="G43" s="225"/>
      <c r="H43" s="226" t="s">
        <v>1625</v>
      </c>
      <c r="I43" s="226"/>
      <c r="J43" s="225"/>
    </row>
    <row r="44" spans="1:10" x14ac:dyDescent="0.35">
      <c r="A44" s="225">
        <v>5</v>
      </c>
      <c r="B44" s="226" t="s">
        <v>1624</v>
      </c>
      <c r="C44" s="228" t="s">
        <v>1622</v>
      </c>
      <c r="D44" s="225" t="s">
        <v>1622</v>
      </c>
      <c r="E44" s="227" t="s">
        <v>1623</v>
      </c>
      <c r="F44" s="225" t="s">
        <v>1622</v>
      </c>
      <c r="G44" s="225" t="s">
        <v>1622</v>
      </c>
      <c r="H44" s="225" t="s">
        <v>1622</v>
      </c>
      <c r="I44" s="225" t="s">
        <v>1622</v>
      </c>
      <c r="J44" s="225"/>
    </row>
    <row r="45" spans="1:10" x14ac:dyDescent="0.35">
      <c r="A45" s="225" t="s">
        <v>1621</v>
      </c>
      <c r="B45" s="226" t="s">
        <v>1620</v>
      </c>
      <c r="C45" s="228" t="s">
        <v>1605</v>
      </c>
      <c r="D45" s="225" t="s">
        <v>1604</v>
      </c>
      <c r="E45" s="227" t="s">
        <v>1608</v>
      </c>
      <c r="F45" s="225"/>
      <c r="G45" s="225"/>
      <c r="H45" s="226"/>
      <c r="I45" s="226"/>
      <c r="J45" s="225"/>
    </row>
    <row r="46" spans="1:10" x14ac:dyDescent="0.35">
      <c r="A46" s="225" t="s">
        <v>1619</v>
      </c>
      <c r="B46" s="226" t="s">
        <v>1618</v>
      </c>
      <c r="C46" s="228" t="s">
        <v>1605</v>
      </c>
      <c r="D46" s="225" t="s">
        <v>1604</v>
      </c>
      <c r="E46" s="227" t="s">
        <v>1608</v>
      </c>
      <c r="F46" s="225"/>
      <c r="G46" s="225"/>
      <c r="H46" s="226"/>
      <c r="I46" s="226"/>
      <c r="J46" s="225"/>
    </row>
    <row r="47" spans="1:10" x14ac:dyDescent="0.35">
      <c r="A47" s="225" t="s">
        <v>1617</v>
      </c>
      <c r="B47" s="226" t="s">
        <v>1616</v>
      </c>
      <c r="C47" s="228" t="s">
        <v>1605</v>
      </c>
      <c r="D47" s="225" t="s">
        <v>1604</v>
      </c>
      <c r="E47" s="227" t="s">
        <v>1608</v>
      </c>
      <c r="F47" s="225"/>
      <c r="G47" s="225"/>
      <c r="H47" s="226"/>
      <c r="I47" s="226"/>
      <c r="J47" s="225"/>
    </row>
    <row r="48" spans="1:10" x14ac:dyDescent="0.35">
      <c r="A48" s="225" t="s">
        <v>1615</v>
      </c>
      <c r="B48" s="226" t="s">
        <v>1614</v>
      </c>
      <c r="C48" s="228" t="s">
        <v>1611</v>
      </c>
      <c r="D48" s="225" t="s">
        <v>1600</v>
      </c>
      <c r="E48" s="227" t="s">
        <v>1608</v>
      </c>
      <c r="F48" s="225"/>
      <c r="G48" s="225"/>
      <c r="H48" s="226"/>
      <c r="I48" s="226"/>
      <c r="J48" s="225"/>
    </row>
    <row r="49" spans="1:10" ht="29" x14ac:dyDescent="0.35">
      <c r="A49" s="225" t="s">
        <v>1613</v>
      </c>
      <c r="B49" s="226" t="s">
        <v>1612</v>
      </c>
      <c r="C49" s="228" t="s">
        <v>1611</v>
      </c>
      <c r="D49" s="225" t="s">
        <v>1604</v>
      </c>
      <c r="E49" s="227" t="s">
        <v>1608</v>
      </c>
      <c r="F49" s="225"/>
      <c r="G49" s="225"/>
      <c r="H49" s="226" t="s">
        <v>1610</v>
      </c>
      <c r="I49" s="226" t="s">
        <v>1609</v>
      </c>
      <c r="J49" s="225"/>
    </row>
    <row r="50" spans="1:10" ht="29" x14ac:dyDescent="0.35">
      <c r="A50" s="225" t="s">
        <v>1542</v>
      </c>
      <c r="B50" s="226" t="s">
        <v>1541</v>
      </c>
      <c r="C50" s="228" t="s">
        <v>822</v>
      </c>
      <c r="D50" s="225" t="s">
        <v>1604</v>
      </c>
      <c r="E50" s="227" t="s">
        <v>1608</v>
      </c>
      <c r="F50" s="225"/>
      <c r="G50" s="225"/>
      <c r="H50" s="226" t="s">
        <v>1607</v>
      </c>
      <c r="I50" s="226" t="s">
        <v>1606</v>
      </c>
      <c r="J50" s="225"/>
    </row>
    <row r="51" spans="1:10" x14ac:dyDescent="0.35">
      <c r="A51" s="225" t="s">
        <v>1561</v>
      </c>
      <c r="B51" s="226" t="s">
        <v>1560</v>
      </c>
      <c r="C51" s="228" t="s">
        <v>1605</v>
      </c>
      <c r="D51" s="225" t="s">
        <v>1604</v>
      </c>
      <c r="E51" s="227" t="s">
        <v>1603</v>
      </c>
      <c r="F51" s="225"/>
      <c r="G51" s="225"/>
      <c r="H51" s="226"/>
      <c r="I51" s="226"/>
      <c r="J51" s="225"/>
    </row>
    <row r="52" spans="1:10" x14ac:dyDescent="0.35">
      <c r="A52" s="225" t="s">
        <v>1602</v>
      </c>
      <c r="B52" s="226" t="s">
        <v>1601</v>
      </c>
      <c r="C52" s="228" t="s">
        <v>822</v>
      </c>
      <c r="D52" s="225" t="s">
        <v>1600</v>
      </c>
      <c r="E52" s="227" t="s">
        <v>1599</v>
      </c>
      <c r="F52" s="225"/>
      <c r="G52" s="225"/>
      <c r="H52" s="226"/>
      <c r="I52" s="226"/>
      <c r="J52" s="225"/>
    </row>
    <row r="53" spans="1:10" x14ac:dyDescent="0.35">
      <c r="A53" s="225" t="s">
        <v>1598</v>
      </c>
      <c r="B53" s="226" t="s">
        <v>1597</v>
      </c>
      <c r="C53" s="228" t="s">
        <v>1596</v>
      </c>
      <c r="D53" s="225" t="s">
        <v>1503</v>
      </c>
      <c r="E53" s="227" t="s">
        <v>1595</v>
      </c>
      <c r="F53" s="225"/>
      <c r="G53" s="225"/>
      <c r="H53" s="226" t="s">
        <v>1594</v>
      </c>
      <c r="I53" s="226"/>
      <c r="J53" s="225"/>
    </row>
    <row r="54" spans="1:10" x14ac:dyDescent="0.35">
      <c r="A54" s="225" t="s">
        <v>1526</v>
      </c>
      <c r="B54" s="226" t="s">
        <v>1593</v>
      </c>
      <c r="C54" s="228" t="s">
        <v>1504</v>
      </c>
      <c r="D54" s="225" t="s">
        <v>825</v>
      </c>
      <c r="E54" s="227" t="s">
        <v>1585</v>
      </c>
      <c r="F54" s="225"/>
      <c r="G54" s="225"/>
      <c r="H54" s="226" t="s">
        <v>1592</v>
      </c>
      <c r="I54" s="226"/>
      <c r="J54" s="225"/>
    </row>
    <row r="55" spans="1:10" ht="29" x14ac:dyDescent="0.35">
      <c r="A55" s="225" t="s">
        <v>1591</v>
      </c>
      <c r="B55" s="226" t="s">
        <v>1590</v>
      </c>
      <c r="C55" s="228" t="s">
        <v>1504</v>
      </c>
      <c r="D55" s="225" t="s">
        <v>1521</v>
      </c>
      <c r="E55" s="227" t="s">
        <v>1585</v>
      </c>
      <c r="F55" s="225"/>
      <c r="G55" s="225"/>
      <c r="H55" s="226" t="s">
        <v>1589</v>
      </c>
      <c r="I55" s="226"/>
      <c r="J55" s="225"/>
    </row>
    <row r="56" spans="1:10" x14ac:dyDescent="0.35">
      <c r="A56" s="225" t="s">
        <v>1588</v>
      </c>
      <c r="B56" s="226" t="s">
        <v>1587</v>
      </c>
      <c r="C56" s="228" t="s">
        <v>1504</v>
      </c>
      <c r="D56" s="225" t="s">
        <v>1586</v>
      </c>
      <c r="E56" s="227" t="s">
        <v>1585</v>
      </c>
      <c r="F56" s="225"/>
      <c r="G56" s="225"/>
      <c r="H56" s="226" t="s">
        <v>1584</v>
      </c>
      <c r="I56" s="226"/>
      <c r="J56" s="225"/>
    </row>
    <row r="57" spans="1:10" ht="29" x14ac:dyDescent="0.35">
      <c r="A57" s="225" t="s">
        <v>1533</v>
      </c>
      <c r="B57" s="226" t="s">
        <v>1583</v>
      </c>
      <c r="C57" s="228" t="s">
        <v>1582</v>
      </c>
      <c r="D57" s="225" t="s">
        <v>827</v>
      </c>
      <c r="E57" s="227" t="s">
        <v>823</v>
      </c>
      <c r="F57" s="225"/>
      <c r="G57" s="225"/>
      <c r="H57" s="226" t="s">
        <v>1581</v>
      </c>
      <c r="I57" s="226"/>
      <c r="J57" s="225"/>
    </row>
    <row r="58" spans="1:10" x14ac:dyDescent="0.35">
      <c r="A58" s="225" t="s">
        <v>1580</v>
      </c>
      <c r="B58" s="226" t="s">
        <v>1579</v>
      </c>
      <c r="C58" s="228" t="s">
        <v>830</v>
      </c>
      <c r="D58" s="225" t="s">
        <v>827</v>
      </c>
      <c r="E58" s="227" t="s">
        <v>823</v>
      </c>
      <c r="F58" s="225"/>
      <c r="G58" s="225"/>
      <c r="H58" s="226" t="s">
        <v>1578</v>
      </c>
      <c r="I58" s="226"/>
      <c r="J58" s="225"/>
    </row>
    <row r="59" spans="1:10" s="235" customFormat="1" ht="72.5" x14ac:dyDescent="0.35">
      <c r="A59" s="225" t="s">
        <v>1546</v>
      </c>
      <c r="B59" s="226" t="s">
        <v>1577</v>
      </c>
      <c r="C59" s="228" t="s">
        <v>826</v>
      </c>
      <c r="D59" s="225" t="s">
        <v>827</v>
      </c>
      <c r="E59" s="227" t="s">
        <v>823</v>
      </c>
      <c r="F59" s="225"/>
      <c r="G59" s="225"/>
      <c r="H59" s="226"/>
      <c r="I59" s="226" t="s">
        <v>1576</v>
      </c>
      <c r="J59" s="225"/>
    </row>
    <row r="60" spans="1:10" ht="29" x14ac:dyDescent="0.35">
      <c r="A60" s="225" t="s">
        <v>1526</v>
      </c>
      <c r="B60" s="226" t="s">
        <v>1575</v>
      </c>
      <c r="C60" s="228" t="s">
        <v>1574</v>
      </c>
      <c r="D60" s="225" t="s">
        <v>827</v>
      </c>
      <c r="E60" s="227" t="s">
        <v>823</v>
      </c>
      <c r="F60" s="225"/>
      <c r="G60" s="225"/>
      <c r="H60" s="226" t="s">
        <v>1573</v>
      </c>
      <c r="I60" s="226" t="s">
        <v>1572</v>
      </c>
      <c r="J60" s="225"/>
    </row>
    <row r="61" spans="1:10" x14ac:dyDescent="0.35">
      <c r="A61" s="225" t="s">
        <v>1561</v>
      </c>
      <c r="B61" s="226" t="s">
        <v>1560</v>
      </c>
      <c r="C61" s="228" t="s">
        <v>1571</v>
      </c>
      <c r="D61" s="225" t="s">
        <v>1539</v>
      </c>
      <c r="E61" s="227" t="s">
        <v>823</v>
      </c>
      <c r="F61" s="225"/>
      <c r="G61" s="225"/>
      <c r="H61" s="226"/>
      <c r="I61" s="226"/>
      <c r="J61" s="225"/>
    </row>
    <row r="62" spans="1:10" ht="43.5" x14ac:dyDescent="0.35">
      <c r="A62" s="225" t="s">
        <v>1533</v>
      </c>
      <c r="B62" s="226" t="s">
        <v>1570</v>
      </c>
      <c r="C62" s="228" t="s">
        <v>828</v>
      </c>
      <c r="D62" s="225" t="s">
        <v>827</v>
      </c>
      <c r="E62" s="227" t="s">
        <v>823</v>
      </c>
      <c r="F62" s="225"/>
      <c r="G62" s="225"/>
      <c r="H62" s="226" t="s">
        <v>1569</v>
      </c>
      <c r="I62" s="226"/>
      <c r="J62" s="225"/>
    </row>
    <row r="63" spans="1:10" ht="29" x14ac:dyDescent="0.35">
      <c r="A63" s="231" t="s">
        <v>1526</v>
      </c>
      <c r="B63" s="232" t="s">
        <v>1568</v>
      </c>
      <c r="C63" s="234" t="s">
        <v>1567</v>
      </c>
      <c r="D63" s="231" t="s">
        <v>827</v>
      </c>
      <c r="E63" s="233" t="s">
        <v>823</v>
      </c>
      <c r="F63" s="231"/>
      <c r="G63" s="231"/>
      <c r="H63" s="232" t="s">
        <v>1566</v>
      </c>
      <c r="I63" s="232"/>
      <c r="J63" s="231"/>
    </row>
    <row r="64" spans="1:10" x14ac:dyDescent="0.35">
      <c r="A64" s="225" t="s">
        <v>1561</v>
      </c>
      <c r="B64" s="226" t="s">
        <v>1560</v>
      </c>
      <c r="C64" s="228" t="s">
        <v>1565</v>
      </c>
      <c r="D64" s="225" t="s">
        <v>1539</v>
      </c>
      <c r="E64" s="227" t="s">
        <v>823</v>
      </c>
      <c r="F64" s="225"/>
      <c r="G64" s="225"/>
      <c r="H64" s="226"/>
      <c r="I64" s="226"/>
      <c r="J64" s="225"/>
    </row>
    <row r="65" spans="1:10" ht="43.5" x14ac:dyDescent="0.35">
      <c r="A65" s="225" t="s">
        <v>1561</v>
      </c>
      <c r="B65" s="226" t="s">
        <v>1560</v>
      </c>
      <c r="C65" s="228" t="s">
        <v>1564</v>
      </c>
      <c r="D65" s="225" t="s">
        <v>1539</v>
      </c>
      <c r="E65" s="227" t="s">
        <v>823</v>
      </c>
      <c r="F65" s="225"/>
      <c r="G65" s="225"/>
      <c r="H65" s="226" t="s">
        <v>1558</v>
      </c>
      <c r="I65" s="226"/>
      <c r="J65" s="225"/>
    </row>
    <row r="66" spans="1:10" ht="29" x14ac:dyDescent="0.35">
      <c r="A66" s="225" t="s">
        <v>1561</v>
      </c>
      <c r="B66" s="226" t="s">
        <v>1560</v>
      </c>
      <c r="C66" s="228" t="s">
        <v>1563</v>
      </c>
      <c r="D66" s="225" t="s">
        <v>1539</v>
      </c>
      <c r="E66" s="227" t="s">
        <v>823</v>
      </c>
      <c r="F66" s="225"/>
      <c r="G66" s="225"/>
      <c r="H66" s="226" t="s">
        <v>1562</v>
      </c>
      <c r="I66" s="226"/>
      <c r="J66" s="225"/>
    </row>
    <row r="67" spans="1:10" ht="43.5" x14ac:dyDescent="0.35">
      <c r="A67" s="225" t="s">
        <v>1561</v>
      </c>
      <c r="B67" s="226" t="s">
        <v>1560</v>
      </c>
      <c r="C67" s="228" t="s">
        <v>1559</v>
      </c>
      <c r="D67" s="225" t="s">
        <v>1539</v>
      </c>
      <c r="E67" s="227" t="s">
        <v>823</v>
      </c>
      <c r="F67" s="225"/>
      <c r="G67" s="225"/>
      <c r="H67" s="226" t="s">
        <v>1558</v>
      </c>
      <c r="I67" s="226"/>
      <c r="J67" s="225"/>
    </row>
    <row r="68" spans="1:10" ht="77.5" x14ac:dyDescent="0.35">
      <c r="A68" s="225" t="s">
        <v>1546</v>
      </c>
      <c r="B68" s="226" t="s">
        <v>1557</v>
      </c>
      <c r="C68" s="230" t="s">
        <v>1556</v>
      </c>
      <c r="D68" s="226" t="s">
        <v>827</v>
      </c>
      <c r="E68" s="227" t="s">
        <v>823</v>
      </c>
      <c r="F68" s="225"/>
      <c r="G68" s="225"/>
      <c r="H68" s="226" t="s">
        <v>1555</v>
      </c>
      <c r="I68" s="226" t="s">
        <v>1554</v>
      </c>
      <c r="J68" s="225"/>
    </row>
    <row r="69" spans="1:10" x14ac:dyDescent="0.35">
      <c r="A69" s="225" t="s">
        <v>1553</v>
      </c>
      <c r="B69" s="226" t="s">
        <v>1552</v>
      </c>
      <c r="C69" s="228" t="s">
        <v>1551</v>
      </c>
      <c r="D69" s="225" t="s">
        <v>827</v>
      </c>
      <c r="E69" s="227" t="s">
        <v>823</v>
      </c>
      <c r="F69" s="225"/>
      <c r="G69" s="225"/>
      <c r="H69" s="226" t="s">
        <v>1550</v>
      </c>
      <c r="I69" s="226"/>
      <c r="J69" s="225"/>
    </row>
    <row r="70" spans="1:10" x14ac:dyDescent="0.35">
      <c r="A70" s="225" t="s">
        <v>1549</v>
      </c>
      <c r="B70" s="226" t="s">
        <v>1548</v>
      </c>
      <c r="C70" s="228" t="s">
        <v>829</v>
      </c>
      <c r="D70" s="225" t="s">
        <v>827</v>
      </c>
      <c r="E70" s="227" t="s">
        <v>823</v>
      </c>
      <c r="F70" s="225"/>
      <c r="G70" s="225"/>
      <c r="H70" s="226" t="s">
        <v>1547</v>
      </c>
      <c r="I70" s="226" t="s">
        <v>1517</v>
      </c>
      <c r="J70" s="225"/>
    </row>
    <row r="71" spans="1:10" ht="77.5" x14ac:dyDescent="0.35">
      <c r="A71" s="225" t="s">
        <v>1546</v>
      </c>
      <c r="B71" s="226" t="s">
        <v>1545</v>
      </c>
      <c r="C71" s="229" t="s">
        <v>1544</v>
      </c>
      <c r="D71" s="225" t="s">
        <v>827</v>
      </c>
      <c r="E71" s="227" t="s">
        <v>823</v>
      </c>
      <c r="F71" s="225"/>
      <c r="G71" s="225"/>
      <c r="H71" s="226"/>
      <c r="I71" s="226" t="s">
        <v>1543</v>
      </c>
      <c r="J71" s="225"/>
    </row>
    <row r="72" spans="1:10" ht="29" x14ac:dyDescent="0.35">
      <c r="A72" s="225" t="s">
        <v>1542</v>
      </c>
      <c r="B72" s="226" t="s">
        <v>1541</v>
      </c>
      <c r="C72" s="228" t="s">
        <v>1540</v>
      </c>
      <c r="D72" s="225" t="s">
        <v>1539</v>
      </c>
      <c r="E72" s="227" t="s">
        <v>823</v>
      </c>
      <c r="F72" s="225"/>
      <c r="G72" s="225"/>
      <c r="H72" s="226"/>
      <c r="I72" s="226" t="s">
        <v>1538</v>
      </c>
      <c r="J72" s="225"/>
    </row>
    <row r="73" spans="1:10" x14ac:dyDescent="0.35">
      <c r="A73" s="225" t="s">
        <v>1526</v>
      </c>
      <c r="B73" s="226" t="s">
        <v>1537</v>
      </c>
      <c r="C73" s="228" t="s">
        <v>1536</v>
      </c>
      <c r="D73" s="225" t="s">
        <v>827</v>
      </c>
      <c r="E73" s="227" t="s">
        <v>823</v>
      </c>
      <c r="F73" s="225"/>
      <c r="G73" s="225"/>
      <c r="H73" s="226" t="s">
        <v>1535</v>
      </c>
      <c r="I73" s="226" t="s">
        <v>1534</v>
      </c>
      <c r="J73" s="225"/>
    </row>
    <row r="74" spans="1:10" ht="29" x14ac:dyDescent="0.35">
      <c r="A74" s="225" t="s">
        <v>1533</v>
      </c>
      <c r="B74" s="226" t="s">
        <v>1532</v>
      </c>
      <c r="C74" s="228" t="s">
        <v>1531</v>
      </c>
      <c r="D74" s="225" t="s">
        <v>827</v>
      </c>
      <c r="E74" s="227" t="s">
        <v>823</v>
      </c>
      <c r="F74" s="225"/>
      <c r="G74" s="225"/>
      <c r="H74" s="226" t="s">
        <v>1530</v>
      </c>
      <c r="I74" s="226"/>
      <c r="J74" s="225"/>
    </row>
    <row r="75" spans="1:10" ht="29" x14ac:dyDescent="0.35">
      <c r="A75" s="225" t="s">
        <v>1526</v>
      </c>
      <c r="B75" s="226" t="s">
        <v>1529</v>
      </c>
      <c r="C75" s="228" t="s">
        <v>1504</v>
      </c>
      <c r="D75" s="225" t="s">
        <v>1519</v>
      </c>
      <c r="E75" s="227" t="s">
        <v>835</v>
      </c>
      <c r="F75" s="225"/>
      <c r="G75" s="225"/>
      <c r="H75" s="226" t="s">
        <v>1528</v>
      </c>
      <c r="I75" s="226" t="s">
        <v>1527</v>
      </c>
      <c r="J75" s="225"/>
    </row>
    <row r="76" spans="1:10" ht="29" x14ac:dyDescent="0.35">
      <c r="A76" s="225" t="s">
        <v>1526</v>
      </c>
      <c r="B76" s="226" t="s">
        <v>1525</v>
      </c>
      <c r="C76" s="228" t="s">
        <v>1504</v>
      </c>
      <c r="D76" s="225" t="s">
        <v>827</v>
      </c>
      <c r="E76" s="227" t="s">
        <v>834</v>
      </c>
      <c r="F76" s="225"/>
      <c r="G76" s="225"/>
      <c r="H76" s="226" t="s">
        <v>1524</v>
      </c>
      <c r="I76" s="226"/>
      <c r="J76" s="225"/>
    </row>
    <row r="77" spans="1:10" x14ac:dyDescent="0.35">
      <c r="A77" s="225" t="s">
        <v>1523</v>
      </c>
      <c r="B77" s="226" t="s">
        <v>1522</v>
      </c>
      <c r="C77" s="228" t="s">
        <v>826</v>
      </c>
      <c r="D77" s="225" t="s">
        <v>1521</v>
      </c>
      <c r="E77" s="227"/>
      <c r="F77" s="225"/>
      <c r="G77" s="225"/>
      <c r="H77" s="226"/>
      <c r="I77" s="226"/>
      <c r="J77" s="225"/>
    </row>
    <row r="78" spans="1:10" ht="29" x14ac:dyDescent="0.35">
      <c r="A78" s="225" t="s">
        <v>1500</v>
      </c>
      <c r="B78" s="226" t="s">
        <v>1520</v>
      </c>
      <c r="C78" s="228" t="s">
        <v>828</v>
      </c>
      <c r="D78" s="225" t="s">
        <v>1519</v>
      </c>
      <c r="E78" s="227" t="s">
        <v>1518</v>
      </c>
      <c r="F78" s="225"/>
      <c r="G78" s="225"/>
      <c r="H78" s="226"/>
      <c r="I78" s="226" t="s">
        <v>1517</v>
      </c>
      <c r="J78" s="225"/>
    </row>
    <row r="79" spans="1:10" x14ac:dyDescent="0.35">
      <c r="A79" s="225" t="s">
        <v>1516</v>
      </c>
      <c r="B79" s="226" t="s">
        <v>1515</v>
      </c>
      <c r="C79" s="228" t="s">
        <v>821</v>
      </c>
      <c r="D79" s="225"/>
      <c r="E79" s="227"/>
      <c r="F79" s="225"/>
      <c r="G79" s="225"/>
      <c r="H79" s="226" t="s">
        <v>1511</v>
      </c>
      <c r="I79" s="226"/>
      <c r="J79" s="225"/>
    </row>
    <row r="80" spans="1:10" x14ac:dyDescent="0.35">
      <c r="A80" s="225" t="s">
        <v>1514</v>
      </c>
      <c r="B80" s="226" t="s">
        <v>1513</v>
      </c>
      <c r="C80" s="228" t="s">
        <v>1512</v>
      </c>
      <c r="D80" s="225"/>
      <c r="E80" s="227"/>
      <c r="F80" s="225"/>
      <c r="G80" s="225"/>
      <c r="H80" s="226" t="s">
        <v>1511</v>
      </c>
      <c r="I80" s="226"/>
      <c r="J80" s="225"/>
    </row>
    <row r="81" spans="1:10" x14ac:dyDescent="0.35">
      <c r="A81" s="225" t="s">
        <v>1510</v>
      </c>
      <c r="B81" s="226" t="s">
        <v>1509</v>
      </c>
      <c r="C81" s="228" t="s">
        <v>1508</v>
      </c>
      <c r="D81" s="225"/>
      <c r="E81" s="227"/>
      <c r="F81" s="225"/>
      <c r="G81" s="225"/>
      <c r="H81" s="226" t="s">
        <v>1507</v>
      </c>
      <c r="I81" s="226"/>
      <c r="J81" s="225"/>
    </row>
    <row r="82" spans="1:10" ht="29" x14ac:dyDescent="0.35">
      <c r="A82" s="225" t="s">
        <v>1506</v>
      </c>
      <c r="B82" s="226" t="s">
        <v>1505</v>
      </c>
      <c r="C82" s="228" t="s">
        <v>1504</v>
      </c>
      <c r="D82" s="225" t="s">
        <v>1503</v>
      </c>
      <c r="E82" s="227"/>
      <c r="F82" s="225"/>
      <c r="G82" s="225"/>
      <c r="H82" s="226" t="s">
        <v>1502</v>
      </c>
      <c r="I82" s="226" t="s">
        <v>1501</v>
      </c>
      <c r="J82" s="225"/>
    </row>
    <row r="83" spans="1:10" x14ac:dyDescent="0.35">
      <c r="A83" s="225" t="s">
        <v>1500</v>
      </c>
      <c r="B83" s="226" t="s">
        <v>1499</v>
      </c>
      <c r="C83" s="228" t="s">
        <v>1498</v>
      </c>
      <c r="D83" s="225"/>
      <c r="E83" s="227"/>
      <c r="F83" s="225"/>
      <c r="G83" s="225"/>
      <c r="H83" s="226"/>
      <c r="I83" s="226"/>
      <c r="J83" s="225"/>
    </row>
    <row r="84" spans="1:10" x14ac:dyDescent="0.35">
      <c r="A84" s="225" t="s">
        <v>1497</v>
      </c>
      <c r="B84" s="226" t="s">
        <v>1496</v>
      </c>
      <c r="C84" s="228"/>
      <c r="D84" s="225"/>
      <c r="E84" s="227"/>
      <c r="F84" s="225"/>
      <c r="G84" s="225"/>
      <c r="H84" s="226" t="s">
        <v>1493</v>
      </c>
      <c r="I84" s="226"/>
      <c r="J84" s="225"/>
    </row>
    <row r="85" spans="1:10" x14ac:dyDescent="0.35">
      <c r="A85" s="225" t="s">
        <v>1495</v>
      </c>
      <c r="B85" s="226" t="s">
        <v>1494</v>
      </c>
      <c r="C85" s="228"/>
      <c r="D85" s="225"/>
      <c r="E85" s="227"/>
      <c r="F85" s="225"/>
      <c r="G85" s="225"/>
      <c r="H85" s="226" t="s">
        <v>1493</v>
      </c>
      <c r="I85" s="226"/>
      <c r="J85" s="225"/>
    </row>
  </sheetData>
  <hyperlinks>
    <hyperlink ref="C68" r:id="rId1" xr:uid="{51A73C13-06B6-4750-BE5A-7F5EB5A96CBC}"/>
    <hyperlink ref="I9" r:id="rId2" xr:uid="{7948A12D-D598-4D3E-BB25-DA3AA41C7B58}"/>
  </hyperlinks>
  <pageMargins left="0.7" right="0.7" top="0.75" bottom="0.75" header="0.3" footer="0.3"/>
  <pageSetup paperSize="9" orientation="portrait" horizontalDpi="0" verticalDpi="0"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9B2128-6C8D-4214-9668-290159190D03}">
  <dimension ref="A1"/>
  <sheetViews>
    <sheetView workbookViewId="0"/>
  </sheetViews>
  <sheetFormatPr defaultRowHeight="14.5" x14ac:dyDescent="0.35"/>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429045-786E-4A95-9926-B463C02CAD70}">
  <sheetPr>
    <tabColor theme="7" tint="0.59999389629810485"/>
  </sheetPr>
  <dimension ref="A1"/>
  <sheetViews>
    <sheetView workbookViewId="0"/>
  </sheetViews>
  <sheetFormatPr defaultRowHeight="14.5" x14ac:dyDescent="0.3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BCF52E77-EC5A-4DD2-9E68-BC218506B30A}">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51</vt:i4>
      </vt:variant>
    </vt:vector>
  </HeadingPairs>
  <TitlesOfParts>
    <vt:vector size="65" baseType="lpstr">
      <vt:lpstr>FRONT PAGE</vt:lpstr>
      <vt:lpstr>MAIN</vt:lpstr>
      <vt:lpstr>GEOGRAPHIC</vt:lpstr>
      <vt:lpstr>STATISTICAL</vt:lpstr>
      <vt:lpstr>METADATA LOG </vt:lpstr>
      <vt:lpstr>CONTACTS</vt:lpstr>
      <vt:lpstr>LOOK UP LISTS</vt:lpstr>
      <vt:lpstr>REPORTS</vt:lpstr>
      <vt:lpstr>SENDAI MAPPING</vt:lpstr>
      <vt:lpstr>STAT MAPPING TEMPLATE</vt:lpstr>
      <vt:lpstr>NEW RECORD</vt:lpstr>
      <vt:lpstr>DATA TO BE IDENTIFIED</vt:lpstr>
      <vt:lpstr>DATA EXPORT</vt:lpstr>
      <vt:lpstr>DEFINITIONS</vt:lpstr>
      <vt:lpstr>'STAT MAPPING TEMPLATE'!Name_CI_PresentationFormCode</vt:lpstr>
      <vt:lpstr>Name_CI_PresentationFormCode</vt:lpstr>
      <vt:lpstr>'STAT MAPPING TEMPLATE'!Name_Data_Main_Description</vt:lpstr>
      <vt:lpstr>Name_Data_Main_Description</vt:lpstr>
      <vt:lpstr>'STAT MAPPING TEMPLATE'!Name_DS_AssociationTypeCode</vt:lpstr>
      <vt:lpstr>Name_DS_AssociationTypeCode</vt:lpstr>
      <vt:lpstr>'STAT MAPPING TEMPLATE'!Name_DS_InitiativeTypeCode</vt:lpstr>
      <vt:lpstr>Name_DS_InitiativeTypeCode</vt:lpstr>
      <vt:lpstr>'STAT MAPPING TEMPLATE'!Name_MD_AccrualMethod</vt:lpstr>
      <vt:lpstr>Name_MD_AccrualMethod</vt:lpstr>
      <vt:lpstr>'STAT MAPPING TEMPLATE'!Name_MD_AccrualPolicy</vt:lpstr>
      <vt:lpstr>Name_MD_AccrualPolicy</vt:lpstr>
      <vt:lpstr>'STAT MAPPING TEMPLATE'!Name_MD_CellGeometryCode</vt:lpstr>
      <vt:lpstr>Name_MD_CellGeometryCode</vt:lpstr>
      <vt:lpstr>'STAT MAPPING TEMPLATE'!Name_MD_ClassificationCode</vt:lpstr>
      <vt:lpstr>Name_MD_ClassificationCode</vt:lpstr>
      <vt:lpstr>'STAT MAPPING TEMPLATE'!Name_MD_CoverageContentTypeCode</vt:lpstr>
      <vt:lpstr>Name_MD_CoverageContentTypeCode</vt:lpstr>
      <vt:lpstr>'STAT MAPPING TEMPLATE'!Name_MD_DimensionNameTypeCode</vt:lpstr>
      <vt:lpstr>Name_MD_DimensionNameTypeCode</vt:lpstr>
      <vt:lpstr>'STAT MAPPING TEMPLATE'!Name_MD_File_Format</vt:lpstr>
      <vt:lpstr>Name_MD_File_Format</vt:lpstr>
      <vt:lpstr>'STAT MAPPING TEMPLATE'!Name_MD_GeometricObjectTypeCode</vt:lpstr>
      <vt:lpstr>Name_MD_GeometricObjectTypeCode</vt:lpstr>
      <vt:lpstr>'STAT MAPPING TEMPLATE'!Name_MD_KeywordTypeCode</vt:lpstr>
      <vt:lpstr>Name_MD_KeywordTypeCode</vt:lpstr>
      <vt:lpstr>'STAT MAPPING TEMPLATE'!Name_MD_MaintenanceFrequencyCode</vt:lpstr>
      <vt:lpstr>Name_MD_MaintenanceFrequencyCode</vt:lpstr>
      <vt:lpstr>'STAT MAPPING TEMPLATE'!Name_MD_Medium</vt:lpstr>
      <vt:lpstr>Name_MD_Medium</vt:lpstr>
      <vt:lpstr>'STAT MAPPING TEMPLATE'!Name_MD_ProgressCode</vt:lpstr>
      <vt:lpstr>Name_MD_ProgressCode</vt:lpstr>
      <vt:lpstr>'STAT MAPPING TEMPLATE'!Name_MD_ReferenceSystemTypeCode</vt:lpstr>
      <vt:lpstr>Name_MD_ReferenceSystemTypeCode</vt:lpstr>
      <vt:lpstr>'STAT MAPPING TEMPLATE'!Name_MD_ResearchInstrument</vt:lpstr>
      <vt:lpstr>Name_MD_ResearchInstrument</vt:lpstr>
      <vt:lpstr>'STAT MAPPING TEMPLATE'!Name_MD_RestrictionCode</vt:lpstr>
      <vt:lpstr>Name_MD_RestrictionCode</vt:lpstr>
      <vt:lpstr>'STAT MAPPING TEMPLATE'!Name_MD_SpatialRepresentationTypeCode</vt:lpstr>
      <vt:lpstr>Name_MD_SpatialRepresentationTypeCode</vt:lpstr>
      <vt:lpstr>'STAT MAPPING TEMPLATE'!Name_MD_TopicCategoryCode</vt:lpstr>
      <vt:lpstr>Name_MD_TopicCategoryCode</vt:lpstr>
      <vt:lpstr>'STAT MAPPING TEMPLATE'!Name_MD_TopologyLevelCode</vt:lpstr>
      <vt:lpstr>Name_MD_TopologyLevelCode</vt:lpstr>
      <vt:lpstr>'STAT MAPPING TEMPLATE'!Name_SpatialRepresentationTypeCode</vt:lpstr>
      <vt:lpstr>Name_SpatialRepresentationTypeCode</vt:lpstr>
      <vt:lpstr>'STAT MAPPING TEMPLATE'!Name_Title</vt:lpstr>
      <vt:lpstr>Name_Title</vt:lpstr>
      <vt:lpstr>'SENDAI MAPPING'!Print_Area</vt:lpstr>
      <vt:lpstr>'STAT MAPPING TEMPLATE'!Range_Main_Description</vt:lpstr>
      <vt:lpstr>Range_Main_Description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Alan Mills</dc:creator>
  <cp:lastModifiedBy>Ivelisse Justiniano</cp:lastModifiedBy>
  <cp:lastPrinted>2021-04-14T08:34:49Z</cp:lastPrinted>
  <dcterms:created xsi:type="dcterms:W3CDTF">2021-01-05T10:31:55Z</dcterms:created>
  <dcterms:modified xsi:type="dcterms:W3CDTF">2022-03-31T00:31:16Z</dcterms:modified>
</cp:coreProperties>
</file>